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/>
  </bookViews>
  <sheets>
    <sheet name="rozdělení na činnost 1) a 2)" sheetId="4" r:id="rId1"/>
    <sheet name="družstva + celkové body" sheetId="2" r:id="rId2"/>
    <sheet name="Pohár ČLS" sheetId="3" r:id="rId3"/>
    <sheet name="medaile MČR" sheetId="5" r:id="rId4"/>
    <sheet name="body celkem + odměna" sheetId="7" r:id="rId5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7" l="1"/>
  <c r="E39" i="7"/>
  <c r="D39" i="7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G30" i="7" s="1"/>
  <c r="F29" i="7"/>
  <c r="H29" i="7" s="1"/>
  <c r="F28" i="7"/>
  <c r="H28" i="7" s="1"/>
  <c r="F27" i="7"/>
  <c r="G27" i="7" s="1"/>
  <c r="F26" i="7"/>
  <c r="H26" i="7" s="1"/>
  <c r="F25" i="7"/>
  <c r="H25" i="7" s="1"/>
  <c r="F24" i="7"/>
  <c r="H24" i="7" s="1"/>
  <c r="F23" i="7"/>
  <c r="H23" i="7" s="1"/>
  <c r="F22" i="7"/>
  <c r="H22" i="7" s="1"/>
  <c r="F21" i="7"/>
  <c r="H21" i="7" s="1"/>
  <c r="F20" i="7"/>
  <c r="H20" i="7" s="1"/>
  <c r="F19" i="7"/>
  <c r="H19" i="7" s="1"/>
  <c r="F18" i="7"/>
  <c r="H18" i="7" s="1"/>
  <c r="F17" i="7"/>
  <c r="G17" i="7" s="1"/>
  <c r="F16" i="7"/>
  <c r="H16" i="7" s="1"/>
  <c r="F15" i="7"/>
  <c r="H15" i="7" s="1"/>
  <c r="F14" i="7"/>
  <c r="H14" i="7" s="1"/>
  <c r="F13" i="7"/>
  <c r="H13" i="7" s="1"/>
  <c r="F12" i="7"/>
  <c r="H12" i="7" s="1"/>
  <c r="F11" i="7"/>
  <c r="H11" i="7" s="1"/>
  <c r="F10" i="7"/>
  <c r="H10" i="7" s="1"/>
  <c r="F9" i="7"/>
  <c r="H9" i="7" s="1"/>
  <c r="F8" i="7"/>
  <c r="H8" i="7" s="1"/>
  <c r="F7" i="7"/>
  <c r="H7" i="7" s="1"/>
  <c r="F6" i="7"/>
  <c r="H6" i="7" s="1"/>
  <c r="F5" i="7"/>
  <c r="H5" i="7" s="1"/>
  <c r="F4" i="7"/>
  <c r="H4" i="7" s="1"/>
  <c r="H7" i="2"/>
  <c r="H8" i="2"/>
  <c r="H9" i="2"/>
  <c r="H10" i="2"/>
  <c r="H13" i="2"/>
  <c r="H14" i="2"/>
  <c r="H15" i="2"/>
  <c r="H16" i="2"/>
  <c r="H19" i="2"/>
  <c r="H23" i="2"/>
  <c r="H28" i="2"/>
  <c r="H30" i="2"/>
  <c r="H33" i="2"/>
  <c r="H34" i="2"/>
  <c r="H37" i="2"/>
  <c r="AA39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U5" i="5"/>
  <c r="U6" i="5"/>
  <c r="U7" i="5"/>
  <c r="U8" i="5"/>
  <c r="U9" i="5"/>
  <c r="U10" i="5"/>
  <c r="U11" i="5"/>
  <c r="U39" i="5" s="1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" i="5"/>
  <c r="U4" i="5"/>
  <c r="V4" i="5"/>
  <c r="V39" i="5" s="1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5" i="5"/>
  <c r="S6" i="5"/>
  <c r="S7" i="5"/>
  <c r="S8" i="5"/>
  <c r="S9" i="5"/>
  <c r="S10" i="5"/>
  <c r="S11" i="5"/>
  <c r="S12" i="5"/>
  <c r="S13" i="5"/>
  <c r="S14" i="5"/>
  <c r="S15" i="5"/>
  <c r="S4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C39" i="5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F169" i="3"/>
  <c r="F39" i="2"/>
  <c r="G39" i="2"/>
  <c r="E5" i="2"/>
  <c r="H5" i="2" s="1"/>
  <c r="E6" i="2"/>
  <c r="H6" i="2" s="1"/>
  <c r="E11" i="2"/>
  <c r="H11" i="2" s="1"/>
  <c r="E12" i="2"/>
  <c r="H12" i="2" s="1"/>
  <c r="E17" i="2"/>
  <c r="H17" i="2" s="1"/>
  <c r="E18" i="2"/>
  <c r="H18" i="2" s="1"/>
  <c r="E20" i="2"/>
  <c r="H20" i="2" s="1"/>
  <c r="E21" i="2"/>
  <c r="H21" i="2" s="1"/>
  <c r="E22" i="2"/>
  <c r="H22" i="2" s="1"/>
  <c r="E24" i="2"/>
  <c r="H24" i="2" s="1"/>
  <c r="E25" i="2"/>
  <c r="H25" i="2" s="1"/>
  <c r="E26" i="2"/>
  <c r="H26" i="2" s="1"/>
  <c r="E27" i="2"/>
  <c r="H27" i="2" s="1"/>
  <c r="E29" i="2"/>
  <c r="H29" i="2" s="1"/>
  <c r="E31" i="2"/>
  <c r="H31" i="2" s="1"/>
  <c r="E32" i="2"/>
  <c r="H32" i="2" s="1"/>
  <c r="E35" i="2"/>
  <c r="H35" i="2" s="1"/>
  <c r="E36" i="2"/>
  <c r="H36" i="2" s="1"/>
  <c r="E38" i="2"/>
  <c r="H38" i="2" s="1"/>
  <c r="E4" i="2"/>
  <c r="H4" i="2" s="1"/>
  <c r="D39" i="2"/>
  <c r="C39" i="2"/>
  <c r="D37" i="4"/>
  <c r="E37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F37" i="4"/>
  <c r="G37" i="4"/>
  <c r="H2" i="4"/>
  <c r="H17" i="7" l="1"/>
  <c r="H27" i="7"/>
  <c r="H30" i="7"/>
  <c r="G15" i="7"/>
  <c r="G34" i="7"/>
  <c r="G13" i="7"/>
  <c r="E39" i="2"/>
  <c r="G12" i="7"/>
  <c r="G38" i="7"/>
  <c r="G6" i="7"/>
  <c r="G16" i="7"/>
  <c r="G21" i="7"/>
  <c r="G25" i="7"/>
  <c r="G29" i="7"/>
  <c r="G5" i="7"/>
  <c r="G37" i="7"/>
  <c r="G7" i="7"/>
  <c r="G8" i="7"/>
  <c r="G19" i="7"/>
  <c r="G20" i="7"/>
  <c r="G26" i="7"/>
  <c r="G9" i="7"/>
  <c r="G14" i="7"/>
  <c r="G35" i="7"/>
  <c r="G10" i="7"/>
  <c r="G31" i="7"/>
  <c r="G33" i="7"/>
  <c r="G24" i="7"/>
  <c r="F39" i="7"/>
  <c r="G4" i="7"/>
  <c r="G11" i="7"/>
  <c r="G18" i="7"/>
  <c r="G32" i="7"/>
  <c r="G36" i="7"/>
  <c r="G22" i="7"/>
  <c r="G23" i="7"/>
  <c r="G28" i="7"/>
  <c r="Z39" i="5"/>
  <c r="Y39" i="5"/>
  <c r="X39" i="5"/>
  <c r="W39" i="5"/>
  <c r="S39" i="5"/>
  <c r="H37" i="4"/>
  <c r="H39" i="7" l="1"/>
  <c r="G39" i="7"/>
</calcChain>
</file>

<file path=xl/sharedStrings.xml><?xml version="1.0" encoding="utf-8"?>
<sst xmlns="http://schemas.openxmlformats.org/spreadsheetml/2006/main" count="885" uniqueCount="348">
  <si>
    <t>zkratka</t>
  </si>
  <si>
    <t>klub/oddíl</t>
  </si>
  <si>
    <t>bod III 1)</t>
  </si>
  <si>
    <t>body</t>
  </si>
  <si>
    <t>družstev přihlášeno</t>
  </si>
  <si>
    <t>družstev hodnocených</t>
  </si>
  <si>
    <t>bod III 2) - družstva</t>
  </si>
  <si>
    <t>jméno</t>
  </si>
  <si>
    <t>kategorie</t>
  </si>
  <si>
    <t>nástřel</t>
  </si>
  <si>
    <t>pořadí</t>
  </si>
  <si>
    <t>Klára Grapová</t>
  </si>
  <si>
    <t>LO TJ Mariánské Hory Ostrava</t>
  </si>
  <si>
    <t>Zuzana Škarková</t>
  </si>
  <si>
    <t>LO TJ Sokol Šanov</t>
  </si>
  <si>
    <t>Aneta Venhudová</t>
  </si>
  <si>
    <t>589.3</t>
  </si>
  <si>
    <t>Barbora Soukupová</t>
  </si>
  <si>
    <t>1. LK Plzeň 1935</t>
  </si>
  <si>
    <t>Aneta Svitáková</t>
  </si>
  <si>
    <t>LO TJ SLAVIA Karlovy Vary</t>
  </si>
  <si>
    <t>539.7</t>
  </si>
  <si>
    <t>Martina Bartošová</t>
  </si>
  <si>
    <t>528.7</t>
  </si>
  <si>
    <t>LK ARCUS Plzeň, z.s.</t>
  </si>
  <si>
    <t>LK CERE</t>
  </si>
  <si>
    <t>Josef Křesala</t>
  </si>
  <si>
    <t>Lukostřelba Prostějov</t>
  </si>
  <si>
    <t>Dominik Petr Orel</t>
  </si>
  <si>
    <t>620.7</t>
  </si>
  <si>
    <t>Jakub Bešta</t>
  </si>
  <si>
    <t>608.3</t>
  </si>
  <si>
    <t>Jiří Herák</t>
  </si>
  <si>
    <t>LO TJ Opava</t>
  </si>
  <si>
    <t>604.3</t>
  </si>
  <si>
    <t>Michael Roba</t>
  </si>
  <si>
    <t>Boris Vojnar</t>
  </si>
  <si>
    <t>568.7</t>
  </si>
  <si>
    <t>Adam Bárta</t>
  </si>
  <si>
    <t>564.7</t>
  </si>
  <si>
    <t>Jonáš Čábelka</t>
  </si>
  <si>
    <t>SK Start Praha</t>
  </si>
  <si>
    <t>561.7</t>
  </si>
  <si>
    <t>David Palyza</t>
  </si>
  <si>
    <t>Daniel Amler</t>
  </si>
  <si>
    <t>RCM</t>
  </si>
  <si>
    <t>oddíl</t>
  </si>
  <si>
    <t>body pro oddíl</t>
  </si>
  <si>
    <t>RCW</t>
  </si>
  <si>
    <t>Bára Machalíková</t>
  </si>
  <si>
    <t>635.3</t>
  </si>
  <si>
    <t>Nikola Lettlová</t>
  </si>
  <si>
    <t>LK Znojmo z.s.</t>
  </si>
  <si>
    <t>Eliška  Novotná</t>
  </si>
  <si>
    <t>616.7</t>
  </si>
  <si>
    <t>Kateřina Juřicová</t>
  </si>
  <si>
    <t>612.7</t>
  </si>
  <si>
    <t>Radka Štádlerová</t>
  </si>
  <si>
    <t>Zuzana Cholevová</t>
  </si>
  <si>
    <t>611.3</t>
  </si>
  <si>
    <t>Nikola Sotorníková</t>
  </si>
  <si>
    <t>585.7</t>
  </si>
  <si>
    <t>Rozálie Vlachová</t>
  </si>
  <si>
    <t>582.3</t>
  </si>
  <si>
    <t>Alžběta Vašáková</t>
  </si>
  <si>
    <t>SK Bystřice - oddíl lukostřelby</t>
  </si>
  <si>
    <t>LK Litvínov</t>
  </si>
  <si>
    <t>Jana Bosáková</t>
  </si>
  <si>
    <t>LO TJ SPARTAK Chrást</t>
  </si>
  <si>
    <t>Jan Pluhař</t>
  </si>
  <si>
    <t>630.3</t>
  </si>
  <si>
    <t>628.3</t>
  </si>
  <si>
    <t>Martin Pekárek</t>
  </si>
  <si>
    <t>625.3</t>
  </si>
  <si>
    <t>Vojtěch Chyla</t>
  </si>
  <si>
    <t>622.7</t>
  </si>
  <si>
    <t>Prokop Veselý</t>
  </si>
  <si>
    <t>Samuel Švinger</t>
  </si>
  <si>
    <t>606.7</t>
  </si>
  <si>
    <t>Jakub Hradil</t>
  </si>
  <si>
    <t>599.3</t>
  </si>
  <si>
    <t>František Heřmánek</t>
  </si>
  <si>
    <t>LK ESKA Cheb</t>
  </si>
  <si>
    <t>RŽSM</t>
  </si>
  <si>
    <t>RŽSW</t>
  </si>
  <si>
    <t>Zdeněk Kužel</t>
  </si>
  <si>
    <t>LK Votice, z.s.</t>
  </si>
  <si>
    <t>667.3</t>
  </si>
  <si>
    <t>Daniel Bouřil</t>
  </si>
  <si>
    <t>651.3</t>
  </si>
  <si>
    <t>Matěj Špinar</t>
  </si>
  <si>
    <t>639.7</t>
  </si>
  <si>
    <t>Miroslav Přeček</t>
  </si>
  <si>
    <t>Šimon Bárta</t>
  </si>
  <si>
    <t>Radim Kokeš</t>
  </si>
  <si>
    <t>Lukáš Liberda</t>
  </si>
  <si>
    <t>Jan Stiegler</t>
  </si>
  <si>
    <t>Ondřej Pašek</t>
  </si>
  <si>
    <t>Josefa Nerudová</t>
  </si>
  <si>
    <t>Adéla Karásková</t>
  </si>
  <si>
    <t>617.3</t>
  </si>
  <si>
    <t>Gabriela Paříková</t>
  </si>
  <si>
    <t>609.3</t>
  </si>
  <si>
    <t>Kristýna Řezáčová</t>
  </si>
  <si>
    <t>607.7</t>
  </si>
  <si>
    <t>Nikola Svobodná</t>
  </si>
  <si>
    <t>606.3</t>
  </si>
  <si>
    <t>Karolína Miženková</t>
  </si>
  <si>
    <t>602.3</t>
  </si>
  <si>
    <t>Aneta Tomanová</t>
  </si>
  <si>
    <t>601.7</t>
  </si>
  <si>
    <t>Tereza Veverkova</t>
  </si>
  <si>
    <t>592.7</t>
  </si>
  <si>
    <t>Meda Čapková</t>
  </si>
  <si>
    <t>Natálie Trojášková</t>
  </si>
  <si>
    <t>RŽMM</t>
  </si>
  <si>
    <t>RŽMW</t>
  </si>
  <si>
    <t>ARC</t>
  </si>
  <si>
    <t>BRN</t>
  </si>
  <si>
    <t>BYS</t>
  </si>
  <si>
    <t>DLU</t>
  </si>
  <si>
    <t>CHE</t>
  </si>
  <si>
    <t>CHR</t>
  </si>
  <si>
    <t>KAR</t>
  </si>
  <si>
    <t>KYS</t>
  </si>
  <si>
    <t>LIT</t>
  </si>
  <si>
    <t>OPA</t>
  </si>
  <si>
    <t>OST</t>
  </si>
  <si>
    <t>PLZ</t>
  </si>
  <si>
    <t>PRO</t>
  </si>
  <si>
    <t>SEN</t>
  </si>
  <si>
    <t>STA</t>
  </si>
  <si>
    <t>VOT</t>
  </si>
  <si>
    <t>ZNO</t>
  </si>
  <si>
    <t>celkový počet střelců:</t>
  </si>
  <si>
    <t>celkem</t>
  </si>
  <si>
    <t>číslo</t>
  </si>
  <si>
    <t>zkratka spolku</t>
  </si>
  <si>
    <t>název spolku</t>
  </si>
  <si>
    <t>počet členů do 20 let</t>
  </si>
  <si>
    <t>dotace celkem</t>
  </si>
  <si>
    <t>LK ARCUS Plzeň z.s.</t>
  </si>
  <si>
    <t>LO TJ Start Brno</t>
  </si>
  <si>
    <t>LO SK Bystřice, z.s.</t>
  </si>
  <si>
    <t>CER</t>
  </si>
  <si>
    <t>CVU</t>
  </si>
  <si>
    <t>VŠTJ Technika Praha, z.s.</t>
  </si>
  <si>
    <t>Lukostřelci Českého lesa</t>
  </si>
  <si>
    <t>HRK</t>
  </si>
  <si>
    <t>Bows club Chiméra Hradec Králové, spolek</t>
  </si>
  <si>
    <t>LO TJ Stpartak Chrást, z.s.</t>
  </si>
  <si>
    <t>KLK</t>
  </si>
  <si>
    <t>LAN</t>
  </si>
  <si>
    <t>LIB</t>
  </si>
  <si>
    <t>LIV</t>
  </si>
  <si>
    <t>SK Lukostřelba Libichov, z.s.</t>
  </si>
  <si>
    <t>ODO</t>
  </si>
  <si>
    <t>MKM Odolena Voda z.s.</t>
  </si>
  <si>
    <t>LO TJ Opava, z.s.</t>
  </si>
  <si>
    <t>PAR</t>
  </si>
  <si>
    <t>LK Dominik z.s.</t>
  </si>
  <si>
    <t>PAT</t>
  </si>
  <si>
    <t>PRE</t>
  </si>
  <si>
    <t>ROK</t>
  </si>
  <si>
    <t>SAN</t>
  </si>
  <si>
    <t>SLA</t>
  </si>
  <si>
    <t>SK SLAVIA PRAHA - LUKOSTŘELBA</t>
  </si>
  <si>
    <t>SK Start Praha, z.s.</t>
  </si>
  <si>
    <t>LK Tachov</t>
  </si>
  <si>
    <t>TAC</t>
  </si>
  <si>
    <t>VLK</t>
  </si>
  <si>
    <t>VRS</t>
  </si>
  <si>
    <t>TJ Sokol Praha - Vršovice</t>
  </si>
  <si>
    <t>VSE</t>
  </si>
  <si>
    <t>SK Policie Vsetín, spolek</t>
  </si>
  <si>
    <t>LK Znojmo, z.s.</t>
  </si>
  <si>
    <t>LK Juventus Karviná, z.s.</t>
  </si>
  <si>
    <t>1. Královský LK, z.s.</t>
  </si>
  <si>
    <t>JIM Archery club - lukostřelba Kyšice, z.s.</t>
  </si>
  <si>
    <t>Diana Lanškroun, z.s.</t>
  </si>
  <si>
    <t>LO TJ Dynamo Liberec, z.s.</t>
  </si>
  <si>
    <t>LO TJ Mariánské Hory Ostrava, z.s.</t>
  </si>
  <si>
    <t>Patriot Brno, z.s.</t>
  </si>
  <si>
    <t>1. LK Plzeň 1935, z.s.</t>
  </si>
  <si>
    <t>SK Přerov 1908, z.s.</t>
  </si>
  <si>
    <t>Lukostřelba Prostějov, z.s.</t>
  </si>
  <si>
    <t>LK Rokycany, z.s.</t>
  </si>
  <si>
    <t>SK Lapačka</t>
  </si>
  <si>
    <t>TJ Sokol Vlkoš, z.s.</t>
  </si>
  <si>
    <t>započteno méně než 20</t>
  </si>
  <si>
    <t>rozdělení dotace na činnost klubů 1) 200.000,- Kč</t>
  </si>
  <si>
    <t>rozdělení dotace na činnost klubů 2) 100.000,- Kč</t>
  </si>
  <si>
    <t>S</t>
  </si>
  <si>
    <t>David Vítovec</t>
  </si>
  <si>
    <t>Vojtěch  Chochola</t>
  </si>
  <si>
    <t>626.3</t>
  </si>
  <si>
    <t>Aleš Změlík</t>
  </si>
  <si>
    <t>I. Královský lukostřelecký klub z.s.</t>
  </si>
  <si>
    <t>Matěj Jech</t>
  </si>
  <si>
    <t>Karel Neuwirth</t>
  </si>
  <si>
    <t>Filip Vach</t>
  </si>
  <si>
    <t>Dominik Kalvas</t>
  </si>
  <si>
    <t>559.3</t>
  </si>
  <si>
    <t>Marie Horáčková</t>
  </si>
  <si>
    <t>619.3</t>
  </si>
  <si>
    <t>Barbora Kramperová</t>
  </si>
  <si>
    <t>586.7</t>
  </si>
  <si>
    <t>Lucie Šindlerová</t>
  </si>
  <si>
    <t>566.7</t>
  </si>
  <si>
    <t>Eliška Beránková</t>
  </si>
  <si>
    <t>510.3</t>
  </si>
  <si>
    <t>Junioři reflexní luk - celkem 12 střelců, hodnoceno 8</t>
  </si>
  <si>
    <t>Juniorky reflexní luk - celkem 9 střelkyň, hodnoceno 6</t>
  </si>
  <si>
    <t>RJM</t>
  </si>
  <si>
    <t>RJW</t>
  </si>
  <si>
    <t>Kadeti reflexní luk - celkem 16 střelců, hodnoceno 8</t>
  </si>
  <si>
    <t>Kadetky reflexní luk - celkem 12 střelkyň, hodnoceno 8</t>
  </si>
  <si>
    <t>Hana Baková</t>
  </si>
  <si>
    <t>515.3</t>
  </si>
  <si>
    <t>Iveta Zifčáková</t>
  </si>
  <si>
    <t>Starší žáci reflexní luk - celkem 36 střelců, hodnoceno 8</t>
  </si>
  <si>
    <t>Starší žákyně reflexní luk - celkem 30 střelkyň, hodnoceno 8</t>
  </si>
  <si>
    <t>Mladší žáci reflexní luk - celkem 22 střelců, hodnoceno 8</t>
  </si>
  <si>
    <t>Mladší žákyně reflexní luk - celkem 30 střelkyň, hodnoceno 8</t>
  </si>
  <si>
    <t>TERČOVÁ LUKOSTŘELBA</t>
  </si>
  <si>
    <t>TERÉNNÍ LUKOSTŘELBA</t>
  </si>
  <si>
    <t>Junioři reflexní luk - celkem 0 střelců, hodnoceno 0</t>
  </si>
  <si>
    <t>Starší žáci reflexní luk - celkem 8 střelců, hodnoceno 6</t>
  </si>
  <si>
    <t>Starší žákyně reflexní luk - celkem 10 střelkyň, hodnoceno 8</t>
  </si>
  <si>
    <t>282.7</t>
  </si>
  <si>
    <t>282.3</t>
  </si>
  <si>
    <t>257.3</t>
  </si>
  <si>
    <t>244.7</t>
  </si>
  <si>
    <t>Tomáš Heřman</t>
  </si>
  <si>
    <t>179.3</t>
  </si>
  <si>
    <t>130.7</t>
  </si>
  <si>
    <t>Eliška Novotná</t>
  </si>
  <si>
    <t>262.7</t>
  </si>
  <si>
    <t>255.3</t>
  </si>
  <si>
    <t>Adéla Čížková</t>
  </si>
  <si>
    <t>228.3</t>
  </si>
  <si>
    <t>224.7</t>
  </si>
  <si>
    <t>Anna Smotlachová</t>
  </si>
  <si>
    <t>220.7</t>
  </si>
  <si>
    <t>Kateřina Herdová</t>
  </si>
  <si>
    <t>310.7</t>
  </si>
  <si>
    <t>278.3</t>
  </si>
  <si>
    <t>Vít Kučera</t>
  </si>
  <si>
    <t>223.3</t>
  </si>
  <si>
    <t>Richard Krejčí</t>
  </si>
  <si>
    <t>211.7</t>
  </si>
  <si>
    <t>JIM Archery club Kyšice</t>
  </si>
  <si>
    <t>249.7</t>
  </si>
  <si>
    <t>Veronika Vrtišková</t>
  </si>
  <si>
    <t>Mladší žáci reflexní luk - celkem 11 střelců, hodnoceno 8</t>
  </si>
  <si>
    <t>Mladší žákyně reflexní luk - celkem 9 střelkyň, hodnoceno 6</t>
  </si>
  <si>
    <t>Juniorky holý luk - celkem 0 střelkyň, hodnoceno 0</t>
  </si>
  <si>
    <t>Kadeti holý luk - celkem 0 střelců, hodnoceno 0</t>
  </si>
  <si>
    <t>Kadetky holý luk - celkem 0 střelkyň, hodnoceno 0</t>
  </si>
  <si>
    <t>Kateřina Platilová</t>
  </si>
  <si>
    <t>172.7</t>
  </si>
  <si>
    <t>Kristýna Mužíková</t>
  </si>
  <si>
    <t>141.3</t>
  </si>
  <si>
    <t>Jana Šmejkalová</t>
  </si>
  <si>
    <t>126.7</t>
  </si>
  <si>
    <t>Hana Šmejkalová</t>
  </si>
  <si>
    <t>Vítězslav Dvořáček</t>
  </si>
  <si>
    <t>Karel Tříska</t>
  </si>
  <si>
    <t>135.7</t>
  </si>
  <si>
    <t>Jan Kleinmond</t>
  </si>
  <si>
    <t>125.7</t>
  </si>
  <si>
    <t>Jiří Bojda</t>
  </si>
  <si>
    <t>104.3</t>
  </si>
  <si>
    <t>Mladší žákyně holý luk - celkem 6 střelkyň, hodnoceny 4</t>
  </si>
  <si>
    <t>Mladší žáci holý luk - celkem 5 střelců, hodnoceni 4</t>
  </si>
  <si>
    <t>Juniorky reflexní luk - celkem 2 střelkyně, hodnoceny 2</t>
  </si>
  <si>
    <t>311.7</t>
  </si>
  <si>
    <t>Monika Březinová</t>
  </si>
  <si>
    <t>297.3</t>
  </si>
  <si>
    <t>BŽMM</t>
  </si>
  <si>
    <t>BŽMW</t>
  </si>
  <si>
    <t>Radek Trojášek</t>
  </si>
  <si>
    <t>256.3</t>
  </si>
  <si>
    <t>Veronika Klápová</t>
  </si>
  <si>
    <t>Eliška Vyhnalová</t>
  </si>
  <si>
    <t>Jakub Zimmer</t>
  </si>
  <si>
    <t>Bows club "Chimera" Hradec Králové</t>
  </si>
  <si>
    <t>BJM</t>
  </si>
  <si>
    <t>Vojtěch Molík</t>
  </si>
  <si>
    <t>267.3</t>
  </si>
  <si>
    <t>Adam Hájek</t>
  </si>
  <si>
    <t>Tereza Sýkorová</t>
  </si>
  <si>
    <t>221.7</t>
  </si>
  <si>
    <t>Denisa Hrušková</t>
  </si>
  <si>
    <t>174.7</t>
  </si>
  <si>
    <t>Viktorie Móllerová</t>
  </si>
  <si>
    <t>Natálie Lehocká</t>
  </si>
  <si>
    <t>67.3</t>
  </si>
  <si>
    <t>BŽSM</t>
  </si>
  <si>
    <t>BŽSW</t>
  </si>
  <si>
    <t>Kadeti reflexní luk - celkem 1 střelec, hodnocen 1</t>
  </si>
  <si>
    <t>Kadetky reflexní luk - celkem 2 střelkyně, hodnoceny 2</t>
  </si>
  <si>
    <t>Junioři holý luk - celkem 1 střelec, hodnocen 1</t>
  </si>
  <si>
    <t>Starší žáci holý luk - celkem 2 střelci, hodnoceni 2</t>
  </si>
  <si>
    <t>Starší žákyně holý luk - celkem 4 střelkyně, hodnoceny 4</t>
  </si>
  <si>
    <t>Martina Zikmundová</t>
  </si>
  <si>
    <t>Petra Zikmundová</t>
  </si>
  <si>
    <t>CJW</t>
  </si>
  <si>
    <t>Juniorky kladkový luk - celkem 2 střelkyně, hodnoceny 2</t>
  </si>
  <si>
    <t>Junioři kladkový luk - celkem 0 střelců, hodnoceno 0</t>
  </si>
  <si>
    <t>Kadeti kladkový luk - celkem 0 střelců, hodnoceno 0</t>
  </si>
  <si>
    <t>Kadetky kladkový luk - celkem 0 střelkyň, hodnoceno 0</t>
  </si>
  <si>
    <t>Starší žáci kladkový luk - celkem 0 střelců, hodnoceno 0</t>
  </si>
  <si>
    <t>Starší žákyně kladkový luk - celkem 0 střelkyň, hodnoceno 0</t>
  </si>
  <si>
    <t>Mladší žáci kladkový luk - celkem 2 střelců, hodnoceni 2</t>
  </si>
  <si>
    <t>Mladší žákyně kladkový luk - celkem 0 střelkyň, hodnoceno 0</t>
  </si>
  <si>
    <t>Filip Mužík</t>
  </si>
  <si>
    <t>302.7</t>
  </si>
  <si>
    <t>Jaromír Dušek</t>
  </si>
  <si>
    <t>CŽMM</t>
  </si>
  <si>
    <t>Junioři kladkový luk - celkem 1 střelec, hodnocen 1</t>
  </si>
  <si>
    <t>Jaromír Kylar</t>
  </si>
  <si>
    <t>SK SLAVIA PRAHA LUKOSTŘELBA</t>
  </si>
  <si>
    <t>CJM</t>
  </si>
  <si>
    <t>Juniorky kladkový luk - celkem 0 střelkyň, hodnoceno 0</t>
  </si>
  <si>
    <t>Kadetky kladkový luk - celkem 4 střelkyně, hodnoceny 4</t>
  </si>
  <si>
    <t>634.3</t>
  </si>
  <si>
    <t>Alexandra Oplíštilová</t>
  </si>
  <si>
    <t>Zdeňka Smažíková</t>
  </si>
  <si>
    <t>Mladší žáci kladkový luk - celkem 0 střelců, hodnoceno 0</t>
  </si>
  <si>
    <t>dorost   [8]</t>
  </si>
  <si>
    <t>žactvo   [8]</t>
  </si>
  <si>
    <t>dorost terčová</t>
  </si>
  <si>
    <t>Z</t>
  </si>
  <si>
    <t>B</t>
  </si>
  <si>
    <t>4.</t>
  </si>
  <si>
    <t>dorost terénní</t>
  </si>
  <si>
    <t>žactvo terénní</t>
  </si>
  <si>
    <t>žactvo terčová</t>
  </si>
  <si>
    <t>body za medaile</t>
  </si>
  <si>
    <t>body celkem</t>
  </si>
  <si>
    <t>medaile MČR</t>
  </si>
  <si>
    <t>Pohár ČLS</t>
  </si>
  <si>
    <t>celková dotace Dary z loterií 330.000,- Kč</t>
  </si>
  <si>
    <t>celková dotace program V 270.000,- Kč</t>
  </si>
  <si>
    <t>body za družstva celkem</t>
  </si>
  <si>
    <t xml:space="preserve">body za </t>
  </si>
  <si>
    <t xml:space="preserve">za družstva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</si>
</sst>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&quot;Kč&quot;_-;\-* #,##0\ &quot;Kč&quot;_-;_-* &quot;-&quot;??\ &quot;Kč&quot;_-;_-@_-"/>
    <numFmt numFmtId="169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L19" sqref="L19"/>
    </sheetView>
  </sheetViews>
  <sheetFormatPr defaultRowHeight="12.75" x14ac:dyDescent="0.2"/>
  <cols>
    <col min="1" max="1" width="5.140625" style="14" customWidth="1"/>
    <col min="2" max="2" width="8.28515625" style="14" customWidth="1"/>
    <col min="3" max="3" width="41.85546875" style="11" bestFit="1" customWidth="1"/>
    <col min="4" max="4" width="9" style="14" bestFit="1" customWidth="1"/>
    <col min="5" max="5" width="12.85546875" style="14" customWidth="1"/>
    <col min="6" max="6" width="16" style="14" bestFit="1" customWidth="1"/>
    <col min="7" max="7" width="13.5703125" style="14" bestFit="1" customWidth="1"/>
    <col min="8" max="8" width="17.5703125" style="14" customWidth="1"/>
    <col min="9" max="16384" width="9.140625" style="11"/>
  </cols>
  <sheetData>
    <row r="1" spans="1:8" ht="63.75" x14ac:dyDescent="0.2">
      <c r="A1" s="9" t="s">
        <v>136</v>
      </c>
      <c r="B1" s="9" t="s">
        <v>137</v>
      </c>
      <c r="C1" s="10" t="s">
        <v>138</v>
      </c>
      <c r="D1" s="9" t="s">
        <v>139</v>
      </c>
      <c r="E1" s="9" t="s">
        <v>189</v>
      </c>
      <c r="F1" s="9" t="s">
        <v>190</v>
      </c>
      <c r="G1" s="9" t="s">
        <v>191</v>
      </c>
      <c r="H1" s="9" t="s">
        <v>140</v>
      </c>
    </row>
    <row r="2" spans="1:8" x14ac:dyDescent="0.2">
      <c r="A2" s="12">
        <v>1</v>
      </c>
      <c r="B2" s="12" t="s">
        <v>117</v>
      </c>
      <c r="C2" s="13" t="s">
        <v>141</v>
      </c>
      <c r="D2" s="12">
        <v>25</v>
      </c>
      <c r="E2" s="12"/>
      <c r="F2" s="47">
        <v>5714</v>
      </c>
      <c r="G2" s="12"/>
      <c r="H2" s="47">
        <f>SUM(F2:G2)</f>
        <v>5714</v>
      </c>
    </row>
    <row r="3" spans="1:8" x14ac:dyDescent="0.2">
      <c r="A3" s="12">
        <v>2</v>
      </c>
      <c r="B3" s="12" t="s">
        <v>118</v>
      </c>
      <c r="C3" s="13" t="s">
        <v>142</v>
      </c>
      <c r="D3" s="12">
        <v>45</v>
      </c>
      <c r="E3" s="12"/>
      <c r="F3" s="47">
        <v>5714</v>
      </c>
      <c r="G3" s="12"/>
      <c r="H3" s="47">
        <f t="shared" ref="H3:H36" si="0">SUM(F3:G3)</f>
        <v>5714</v>
      </c>
    </row>
    <row r="4" spans="1:8" x14ac:dyDescent="0.2">
      <c r="A4" s="12">
        <v>3</v>
      </c>
      <c r="B4" s="12" t="s">
        <v>119</v>
      </c>
      <c r="C4" s="13" t="s">
        <v>143</v>
      </c>
      <c r="D4" s="12">
        <v>30</v>
      </c>
      <c r="E4" s="12"/>
      <c r="F4" s="47">
        <v>5714</v>
      </c>
      <c r="G4" s="12"/>
      <c r="H4" s="47">
        <f t="shared" si="0"/>
        <v>5714</v>
      </c>
    </row>
    <row r="5" spans="1:8" x14ac:dyDescent="0.2">
      <c r="A5" s="12">
        <v>4</v>
      </c>
      <c r="B5" s="12" t="s">
        <v>144</v>
      </c>
      <c r="C5" s="13" t="s">
        <v>25</v>
      </c>
      <c r="D5" s="12">
        <v>166</v>
      </c>
      <c r="E5" s="12"/>
      <c r="F5" s="47">
        <v>5714</v>
      </c>
      <c r="G5" s="12"/>
      <c r="H5" s="47">
        <f t="shared" si="0"/>
        <v>5714</v>
      </c>
    </row>
    <row r="6" spans="1:8" x14ac:dyDescent="0.2">
      <c r="A6" s="12">
        <v>5</v>
      </c>
      <c r="B6" s="12" t="s">
        <v>145</v>
      </c>
      <c r="C6" s="13" t="s">
        <v>146</v>
      </c>
      <c r="D6" s="12">
        <v>5</v>
      </c>
      <c r="E6" s="12">
        <v>5</v>
      </c>
      <c r="F6" s="47">
        <v>5714</v>
      </c>
      <c r="G6" s="12">
        <v>2745</v>
      </c>
      <c r="H6" s="47">
        <f t="shared" si="0"/>
        <v>8459</v>
      </c>
    </row>
    <row r="7" spans="1:8" x14ac:dyDescent="0.2">
      <c r="A7" s="12">
        <v>6</v>
      </c>
      <c r="B7" s="12" t="s">
        <v>120</v>
      </c>
      <c r="C7" s="13" t="s">
        <v>147</v>
      </c>
      <c r="D7" s="12">
        <v>45</v>
      </c>
      <c r="E7" s="12"/>
      <c r="F7" s="47">
        <v>5714</v>
      </c>
      <c r="G7" s="12"/>
      <c r="H7" s="47">
        <f t="shared" si="0"/>
        <v>5714</v>
      </c>
    </row>
    <row r="8" spans="1:8" x14ac:dyDescent="0.2">
      <c r="A8" s="12">
        <v>7</v>
      </c>
      <c r="B8" s="12" t="s">
        <v>148</v>
      </c>
      <c r="C8" s="13" t="s">
        <v>149</v>
      </c>
      <c r="D8" s="12">
        <v>24</v>
      </c>
      <c r="E8" s="12"/>
      <c r="F8" s="47">
        <v>5714</v>
      </c>
      <c r="G8" s="12"/>
      <c r="H8" s="47">
        <f t="shared" si="0"/>
        <v>5714</v>
      </c>
    </row>
    <row r="9" spans="1:8" x14ac:dyDescent="0.2">
      <c r="A9" s="12">
        <v>8</v>
      </c>
      <c r="B9" s="12" t="s">
        <v>121</v>
      </c>
      <c r="C9" s="13" t="s">
        <v>82</v>
      </c>
      <c r="D9" s="12">
        <v>13</v>
      </c>
      <c r="E9" s="12">
        <v>13</v>
      </c>
      <c r="F9" s="47">
        <v>5714</v>
      </c>
      <c r="G9" s="12">
        <v>7137</v>
      </c>
      <c r="H9" s="47">
        <f t="shared" si="0"/>
        <v>12851</v>
      </c>
    </row>
    <row r="10" spans="1:8" x14ac:dyDescent="0.2">
      <c r="A10" s="12">
        <v>9</v>
      </c>
      <c r="B10" s="12" t="s">
        <v>122</v>
      </c>
      <c r="C10" s="13" t="s">
        <v>150</v>
      </c>
      <c r="D10" s="12">
        <v>27</v>
      </c>
      <c r="E10" s="12"/>
      <c r="F10" s="47">
        <v>5714</v>
      </c>
      <c r="G10" s="12"/>
      <c r="H10" s="47">
        <f t="shared" si="0"/>
        <v>5714</v>
      </c>
    </row>
    <row r="11" spans="1:8" x14ac:dyDescent="0.2">
      <c r="A11" s="12">
        <v>10</v>
      </c>
      <c r="B11" s="12" t="s">
        <v>123</v>
      </c>
      <c r="C11" s="13" t="s">
        <v>176</v>
      </c>
      <c r="D11" s="12">
        <v>6</v>
      </c>
      <c r="E11" s="12">
        <v>6</v>
      </c>
      <c r="F11" s="47">
        <v>5714</v>
      </c>
      <c r="G11" s="12">
        <v>3294</v>
      </c>
      <c r="H11" s="47">
        <f t="shared" si="0"/>
        <v>9008</v>
      </c>
    </row>
    <row r="12" spans="1:8" x14ac:dyDescent="0.2">
      <c r="A12" s="12">
        <v>11</v>
      </c>
      <c r="B12" s="12" t="s">
        <v>151</v>
      </c>
      <c r="C12" s="13" t="s">
        <v>177</v>
      </c>
      <c r="D12" s="12">
        <v>4</v>
      </c>
      <c r="E12" s="12">
        <v>4</v>
      </c>
      <c r="F12" s="47">
        <v>5714</v>
      </c>
      <c r="G12" s="12">
        <v>2196</v>
      </c>
      <c r="H12" s="47">
        <f t="shared" si="0"/>
        <v>7910</v>
      </c>
    </row>
    <row r="13" spans="1:8" x14ac:dyDescent="0.2">
      <c r="A13" s="12">
        <v>12</v>
      </c>
      <c r="B13" s="12" t="s">
        <v>124</v>
      </c>
      <c r="C13" s="13" t="s">
        <v>178</v>
      </c>
      <c r="D13" s="12">
        <v>43</v>
      </c>
      <c r="E13" s="12"/>
      <c r="F13" s="47">
        <v>5714</v>
      </c>
      <c r="G13" s="12"/>
      <c r="H13" s="47">
        <f t="shared" si="0"/>
        <v>5714</v>
      </c>
    </row>
    <row r="14" spans="1:8" x14ac:dyDescent="0.2">
      <c r="A14" s="12">
        <v>13</v>
      </c>
      <c r="B14" s="12" t="s">
        <v>152</v>
      </c>
      <c r="C14" s="13" t="s">
        <v>179</v>
      </c>
      <c r="D14" s="12">
        <v>11</v>
      </c>
      <c r="E14" s="12">
        <v>11</v>
      </c>
      <c r="F14" s="47">
        <v>5714</v>
      </c>
      <c r="G14" s="12">
        <v>6039</v>
      </c>
      <c r="H14" s="47">
        <f t="shared" si="0"/>
        <v>11753</v>
      </c>
    </row>
    <row r="15" spans="1:8" x14ac:dyDescent="0.2">
      <c r="A15" s="12">
        <v>14</v>
      </c>
      <c r="B15" s="12" t="s">
        <v>153</v>
      </c>
      <c r="C15" s="13" t="s">
        <v>180</v>
      </c>
      <c r="D15" s="12">
        <v>9</v>
      </c>
      <c r="E15" s="12">
        <v>9</v>
      </c>
      <c r="F15" s="47">
        <v>5714</v>
      </c>
      <c r="G15" s="12">
        <v>4941</v>
      </c>
      <c r="H15" s="47">
        <f t="shared" si="0"/>
        <v>10655</v>
      </c>
    </row>
    <row r="16" spans="1:8" x14ac:dyDescent="0.2">
      <c r="A16" s="12">
        <v>15</v>
      </c>
      <c r="B16" s="12" t="s">
        <v>125</v>
      </c>
      <c r="C16" s="13" t="s">
        <v>66</v>
      </c>
      <c r="D16" s="12">
        <v>40</v>
      </c>
      <c r="E16" s="12"/>
      <c r="F16" s="47">
        <v>5714</v>
      </c>
      <c r="G16" s="12"/>
      <c r="H16" s="47">
        <f t="shared" si="0"/>
        <v>5714</v>
      </c>
    </row>
    <row r="17" spans="1:8" x14ac:dyDescent="0.2">
      <c r="A17" s="12">
        <v>16</v>
      </c>
      <c r="B17" s="12" t="s">
        <v>154</v>
      </c>
      <c r="C17" s="13" t="s">
        <v>155</v>
      </c>
      <c r="D17" s="12">
        <v>5</v>
      </c>
      <c r="E17" s="12">
        <v>5</v>
      </c>
      <c r="F17" s="47">
        <v>5714</v>
      </c>
      <c r="G17" s="12">
        <v>2745</v>
      </c>
      <c r="H17" s="47">
        <f t="shared" si="0"/>
        <v>8459</v>
      </c>
    </row>
    <row r="18" spans="1:8" x14ac:dyDescent="0.2">
      <c r="A18" s="12">
        <v>17</v>
      </c>
      <c r="B18" s="12" t="s">
        <v>156</v>
      </c>
      <c r="C18" s="13" t="s">
        <v>157</v>
      </c>
      <c r="D18" s="12">
        <v>18</v>
      </c>
      <c r="E18" s="12">
        <v>18</v>
      </c>
      <c r="F18" s="47">
        <v>5714</v>
      </c>
      <c r="G18" s="12">
        <v>9882</v>
      </c>
      <c r="H18" s="47">
        <f t="shared" si="0"/>
        <v>15596</v>
      </c>
    </row>
    <row r="19" spans="1:8" x14ac:dyDescent="0.2">
      <c r="A19" s="12">
        <v>18</v>
      </c>
      <c r="B19" s="12" t="s">
        <v>126</v>
      </c>
      <c r="C19" s="13" t="s">
        <v>158</v>
      </c>
      <c r="D19" s="12">
        <v>16</v>
      </c>
      <c r="E19" s="12">
        <v>16</v>
      </c>
      <c r="F19" s="47">
        <v>5714</v>
      </c>
      <c r="G19" s="12">
        <v>8784</v>
      </c>
      <c r="H19" s="47">
        <f t="shared" si="0"/>
        <v>14498</v>
      </c>
    </row>
    <row r="20" spans="1:8" x14ac:dyDescent="0.2">
      <c r="A20" s="12">
        <v>19</v>
      </c>
      <c r="B20" s="12" t="s">
        <v>127</v>
      </c>
      <c r="C20" s="13" t="s">
        <v>181</v>
      </c>
      <c r="D20" s="12">
        <v>52</v>
      </c>
      <c r="E20" s="12"/>
      <c r="F20" s="47">
        <v>5714</v>
      </c>
      <c r="G20" s="12"/>
      <c r="H20" s="47">
        <f t="shared" si="0"/>
        <v>5714</v>
      </c>
    </row>
    <row r="21" spans="1:8" x14ac:dyDescent="0.2">
      <c r="A21" s="12">
        <v>20</v>
      </c>
      <c r="B21" s="12" t="s">
        <v>159</v>
      </c>
      <c r="C21" s="13" t="s">
        <v>160</v>
      </c>
      <c r="D21" s="12">
        <v>4</v>
      </c>
      <c r="E21" s="12">
        <v>4</v>
      </c>
      <c r="F21" s="47">
        <v>5714</v>
      </c>
      <c r="G21" s="12">
        <v>2196</v>
      </c>
      <c r="H21" s="47">
        <f t="shared" si="0"/>
        <v>7910</v>
      </c>
    </row>
    <row r="22" spans="1:8" x14ac:dyDescent="0.2">
      <c r="A22" s="12">
        <v>21</v>
      </c>
      <c r="B22" s="12" t="s">
        <v>161</v>
      </c>
      <c r="C22" s="13" t="s">
        <v>182</v>
      </c>
      <c r="D22" s="12">
        <v>9</v>
      </c>
      <c r="E22" s="12">
        <v>9</v>
      </c>
      <c r="F22" s="47">
        <v>5714</v>
      </c>
      <c r="G22" s="12">
        <v>4941</v>
      </c>
      <c r="H22" s="47">
        <f t="shared" si="0"/>
        <v>10655</v>
      </c>
    </row>
    <row r="23" spans="1:8" x14ac:dyDescent="0.2">
      <c r="A23" s="12">
        <v>22</v>
      </c>
      <c r="B23" s="12" t="s">
        <v>128</v>
      </c>
      <c r="C23" s="13" t="s">
        <v>183</v>
      </c>
      <c r="D23" s="12">
        <v>128</v>
      </c>
      <c r="E23" s="12"/>
      <c r="F23" s="47">
        <v>5714</v>
      </c>
      <c r="G23" s="12"/>
      <c r="H23" s="47">
        <f t="shared" si="0"/>
        <v>5714</v>
      </c>
    </row>
    <row r="24" spans="1:8" x14ac:dyDescent="0.2">
      <c r="A24" s="12">
        <v>23</v>
      </c>
      <c r="B24" s="12" t="s">
        <v>162</v>
      </c>
      <c r="C24" s="13" t="s">
        <v>184</v>
      </c>
      <c r="D24" s="12">
        <v>48</v>
      </c>
      <c r="E24" s="12"/>
      <c r="F24" s="47">
        <v>5714</v>
      </c>
      <c r="G24" s="12"/>
      <c r="H24" s="47">
        <f t="shared" si="0"/>
        <v>5714</v>
      </c>
    </row>
    <row r="25" spans="1:8" x14ac:dyDescent="0.2">
      <c r="A25" s="12">
        <v>24</v>
      </c>
      <c r="B25" s="12" t="s">
        <v>129</v>
      </c>
      <c r="C25" s="13" t="s">
        <v>185</v>
      </c>
      <c r="D25" s="12">
        <v>34</v>
      </c>
      <c r="E25" s="12"/>
      <c r="F25" s="47">
        <v>5714</v>
      </c>
      <c r="G25" s="12"/>
      <c r="H25" s="47">
        <f t="shared" si="0"/>
        <v>5714</v>
      </c>
    </row>
    <row r="26" spans="1:8" x14ac:dyDescent="0.2">
      <c r="A26" s="12">
        <v>25</v>
      </c>
      <c r="B26" s="12" t="s">
        <v>163</v>
      </c>
      <c r="C26" s="13" t="s">
        <v>186</v>
      </c>
      <c r="D26" s="12">
        <v>5</v>
      </c>
      <c r="E26" s="12">
        <v>5</v>
      </c>
      <c r="F26" s="47">
        <v>5714</v>
      </c>
      <c r="G26" s="12">
        <v>2745</v>
      </c>
      <c r="H26" s="47">
        <f t="shared" si="0"/>
        <v>8459</v>
      </c>
    </row>
    <row r="27" spans="1:8" x14ac:dyDescent="0.2">
      <c r="A27" s="12">
        <v>26</v>
      </c>
      <c r="B27" s="12" t="s">
        <v>164</v>
      </c>
      <c r="C27" s="13" t="s">
        <v>14</v>
      </c>
      <c r="D27" s="12">
        <v>21</v>
      </c>
      <c r="E27" s="12"/>
      <c r="F27" s="47">
        <v>5714</v>
      </c>
      <c r="G27" s="12"/>
      <c r="H27" s="47">
        <f t="shared" si="0"/>
        <v>5714</v>
      </c>
    </row>
    <row r="28" spans="1:8" x14ac:dyDescent="0.2">
      <c r="A28" s="12">
        <v>27</v>
      </c>
      <c r="B28" s="12" t="s">
        <v>130</v>
      </c>
      <c r="C28" s="13" t="s">
        <v>187</v>
      </c>
      <c r="D28" s="12">
        <v>15</v>
      </c>
      <c r="E28" s="12">
        <v>15</v>
      </c>
      <c r="F28" s="47">
        <v>5714</v>
      </c>
      <c r="G28" s="12">
        <v>8235</v>
      </c>
      <c r="H28" s="47">
        <f t="shared" si="0"/>
        <v>13949</v>
      </c>
    </row>
    <row r="29" spans="1:8" x14ac:dyDescent="0.2">
      <c r="A29" s="12">
        <v>28</v>
      </c>
      <c r="B29" s="12" t="s">
        <v>165</v>
      </c>
      <c r="C29" s="13" t="s">
        <v>166</v>
      </c>
      <c r="D29" s="12">
        <v>18</v>
      </c>
      <c r="E29" s="12">
        <v>18</v>
      </c>
      <c r="F29" s="47">
        <v>5714</v>
      </c>
      <c r="G29" s="12">
        <v>9882</v>
      </c>
      <c r="H29" s="47">
        <f t="shared" si="0"/>
        <v>15596</v>
      </c>
    </row>
    <row r="30" spans="1:8" x14ac:dyDescent="0.2">
      <c r="A30" s="12">
        <v>29</v>
      </c>
      <c r="B30" s="12" t="s">
        <v>131</v>
      </c>
      <c r="C30" s="13" t="s">
        <v>167</v>
      </c>
      <c r="D30" s="12">
        <v>74</v>
      </c>
      <c r="E30" s="12"/>
      <c r="F30" s="47">
        <v>5714</v>
      </c>
      <c r="G30" s="12"/>
      <c r="H30" s="47">
        <f t="shared" si="0"/>
        <v>5714</v>
      </c>
    </row>
    <row r="31" spans="1:8" x14ac:dyDescent="0.2">
      <c r="A31" s="12">
        <v>30</v>
      </c>
      <c r="B31" s="12" t="s">
        <v>169</v>
      </c>
      <c r="C31" s="13" t="s">
        <v>168</v>
      </c>
      <c r="D31" s="12">
        <v>19</v>
      </c>
      <c r="E31" s="12">
        <v>19</v>
      </c>
      <c r="F31" s="47">
        <v>5714</v>
      </c>
      <c r="G31" s="12">
        <v>10431</v>
      </c>
      <c r="H31" s="47">
        <f t="shared" si="0"/>
        <v>16145</v>
      </c>
    </row>
    <row r="32" spans="1:8" x14ac:dyDescent="0.2">
      <c r="A32" s="12">
        <v>31</v>
      </c>
      <c r="B32" s="12" t="s">
        <v>170</v>
      </c>
      <c r="C32" s="13" t="s">
        <v>188</v>
      </c>
      <c r="D32" s="12">
        <v>11</v>
      </c>
      <c r="E32" s="12">
        <v>11</v>
      </c>
      <c r="F32" s="47">
        <v>5714</v>
      </c>
      <c r="G32" s="12">
        <v>6039</v>
      </c>
      <c r="H32" s="47">
        <f t="shared" si="0"/>
        <v>11753</v>
      </c>
    </row>
    <row r="33" spans="1:8" x14ac:dyDescent="0.2">
      <c r="A33" s="12">
        <v>32</v>
      </c>
      <c r="B33" s="12" t="s">
        <v>132</v>
      </c>
      <c r="C33" s="13" t="s">
        <v>86</v>
      </c>
      <c r="D33" s="12">
        <v>37</v>
      </c>
      <c r="E33" s="12"/>
      <c r="F33" s="47">
        <v>5714</v>
      </c>
      <c r="G33" s="12"/>
      <c r="H33" s="47">
        <f t="shared" si="0"/>
        <v>5714</v>
      </c>
    </row>
    <row r="34" spans="1:8" x14ac:dyDescent="0.2">
      <c r="A34" s="12">
        <v>33</v>
      </c>
      <c r="B34" s="12" t="s">
        <v>171</v>
      </c>
      <c r="C34" s="13" t="s">
        <v>172</v>
      </c>
      <c r="D34" s="12">
        <v>49</v>
      </c>
      <c r="E34" s="12"/>
      <c r="F34" s="47">
        <v>5714</v>
      </c>
      <c r="G34" s="12"/>
      <c r="H34" s="47">
        <f t="shared" si="0"/>
        <v>5714</v>
      </c>
    </row>
    <row r="35" spans="1:8" x14ac:dyDescent="0.2">
      <c r="A35" s="12">
        <v>34</v>
      </c>
      <c r="B35" s="12" t="s">
        <v>173</v>
      </c>
      <c r="C35" s="13" t="s">
        <v>174</v>
      </c>
      <c r="D35" s="12">
        <v>14</v>
      </c>
      <c r="E35" s="12">
        <v>14</v>
      </c>
      <c r="F35" s="47">
        <v>5714</v>
      </c>
      <c r="G35" s="12">
        <v>7686</v>
      </c>
      <c r="H35" s="47">
        <f t="shared" si="0"/>
        <v>13400</v>
      </c>
    </row>
    <row r="36" spans="1:8" x14ac:dyDescent="0.2">
      <c r="A36" s="12">
        <v>35</v>
      </c>
      <c r="B36" s="12" t="s">
        <v>133</v>
      </c>
      <c r="C36" s="13" t="s">
        <v>175</v>
      </c>
      <c r="D36" s="12">
        <v>34</v>
      </c>
      <c r="E36" s="12"/>
      <c r="F36" s="47">
        <v>5714</v>
      </c>
      <c r="G36" s="12"/>
      <c r="H36" s="47">
        <f t="shared" si="0"/>
        <v>5714</v>
      </c>
    </row>
    <row r="37" spans="1:8" x14ac:dyDescent="0.2">
      <c r="D37" s="15">
        <f>SUM(D2:D36)</f>
        <v>1104</v>
      </c>
      <c r="E37" s="15">
        <f t="shared" ref="E37:H37" si="1">SUM(E2:E36)</f>
        <v>182</v>
      </c>
      <c r="F37" s="49">
        <f t="shared" si="1"/>
        <v>199990</v>
      </c>
      <c r="G37" s="15">
        <f t="shared" si="1"/>
        <v>99918</v>
      </c>
      <c r="H37" s="48">
        <f t="shared" si="1"/>
        <v>299908</v>
      </c>
    </row>
  </sheetData>
  <pageMargins left="0.7" right="0.7" top="0.78740157499999996" bottom="0.78740157499999996" header="0.3" footer="0.3"/>
  <pageSetup paperSize="9" scale="95" orientation="landscape" r:id="rId1"/>
  <ignoredErrors>
    <ignoredError sqref="H2 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B28" sqref="B28"/>
    </sheetView>
  </sheetViews>
  <sheetFormatPr defaultRowHeight="15" x14ac:dyDescent="0.25"/>
  <cols>
    <col min="1" max="1" width="7.85546875" style="1" customWidth="1"/>
    <col min="2" max="2" width="41.7109375" style="6" customWidth="1"/>
    <col min="3" max="3" width="11.140625" style="6" customWidth="1"/>
    <col min="4" max="4" width="15" style="6" customWidth="1"/>
    <col min="5" max="5" width="9.140625" style="6"/>
    <col min="6" max="6" width="10" style="6" customWidth="1"/>
    <col min="7" max="7" width="9.7109375" style="6" customWidth="1"/>
    <col min="8" max="8" width="12" style="6" customWidth="1"/>
    <col min="9" max="16384" width="9.140625" style="1"/>
  </cols>
  <sheetData>
    <row r="1" spans="1:8" ht="15" customHeight="1" x14ac:dyDescent="0.25">
      <c r="A1" s="21" t="s">
        <v>0</v>
      </c>
      <c r="B1" s="21" t="s">
        <v>1</v>
      </c>
      <c r="C1" s="22" t="s">
        <v>2</v>
      </c>
      <c r="D1" s="22"/>
      <c r="E1" s="22"/>
      <c r="F1" s="20" t="s">
        <v>6</v>
      </c>
      <c r="G1" s="20"/>
      <c r="H1" s="19" t="s">
        <v>345</v>
      </c>
    </row>
    <row r="2" spans="1:8" ht="17.25" customHeight="1" x14ac:dyDescent="0.25">
      <c r="A2" s="21"/>
      <c r="B2" s="21"/>
      <c r="C2" s="20" t="s">
        <v>4</v>
      </c>
      <c r="D2" s="20" t="s">
        <v>5</v>
      </c>
      <c r="E2" s="22" t="s">
        <v>3</v>
      </c>
      <c r="F2" s="20" t="s">
        <v>330</v>
      </c>
      <c r="G2" s="20" t="s">
        <v>331</v>
      </c>
      <c r="H2" s="19"/>
    </row>
    <row r="3" spans="1:8" ht="15" customHeight="1" x14ac:dyDescent="0.25">
      <c r="A3" s="21"/>
      <c r="B3" s="21"/>
      <c r="C3" s="20"/>
      <c r="D3" s="20"/>
      <c r="E3" s="22"/>
      <c r="F3" s="20"/>
      <c r="G3" s="20"/>
      <c r="H3" s="19"/>
    </row>
    <row r="4" spans="1:8" x14ac:dyDescent="0.25">
      <c r="A4" s="12" t="s">
        <v>117</v>
      </c>
      <c r="B4" s="13" t="s">
        <v>141</v>
      </c>
      <c r="C4" s="12">
        <v>2</v>
      </c>
      <c r="D4" s="12">
        <v>1</v>
      </c>
      <c r="E4" s="12">
        <f>D4*5</f>
        <v>5</v>
      </c>
      <c r="F4" s="12">
        <v>7</v>
      </c>
      <c r="G4" s="12"/>
      <c r="H4" s="12">
        <f>SUM(E4:G4)</f>
        <v>12</v>
      </c>
    </row>
    <row r="5" spans="1:8" x14ac:dyDescent="0.25">
      <c r="A5" s="12" t="s">
        <v>118</v>
      </c>
      <c r="B5" s="13" t="s">
        <v>142</v>
      </c>
      <c r="C5" s="12">
        <v>2</v>
      </c>
      <c r="D5" s="12">
        <v>1</v>
      </c>
      <c r="E5" s="12">
        <f t="shared" ref="E5:E38" si="0">D5*5</f>
        <v>5</v>
      </c>
      <c r="F5" s="12"/>
      <c r="G5" s="12"/>
      <c r="H5" s="12">
        <f t="shared" ref="H5:H38" si="1">SUM(E5:G5)</f>
        <v>5</v>
      </c>
    </row>
    <row r="6" spans="1:8" x14ac:dyDescent="0.25">
      <c r="A6" s="12" t="s">
        <v>119</v>
      </c>
      <c r="B6" s="13" t="s">
        <v>143</v>
      </c>
      <c r="C6" s="12">
        <v>3</v>
      </c>
      <c r="D6" s="12">
        <v>2</v>
      </c>
      <c r="E6" s="12">
        <f t="shared" si="0"/>
        <v>10</v>
      </c>
      <c r="F6" s="12"/>
      <c r="G6" s="12"/>
      <c r="H6" s="12">
        <f t="shared" si="1"/>
        <v>10</v>
      </c>
    </row>
    <row r="7" spans="1:8" x14ac:dyDescent="0.25">
      <c r="A7" s="12" t="s">
        <v>144</v>
      </c>
      <c r="B7" s="13" t="s">
        <v>25</v>
      </c>
      <c r="C7" s="12"/>
      <c r="D7" s="12"/>
      <c r="E7" s="12"/>
      <c r="F7" s="12"/>
      <c r="G7" s="12"/>
      <c r="H7" s="12">
        <f t="shared" si="1"/>
        <v>0</v>
      </c>
    </row>
    <row r="8" spans="1:8" x14ac:dyDescent="0.25">
      <c r="A8" s="12" t="s">
        <v>145</v>
      </c>
      <c r="B8" s="13" t="s">
        <v>146</v>
      </c>
      <c r="C8" s="12"/>
      <c r="D8" s="12"/>
      <c r="E8" s="12"/>
      <c r="F8" s="12"/>
      <c r="G8" s="12"/>
      <c r="H8" s="12">
        <f t="shared" si="1"/>
        <v>0</v>
      </c>
    </row>
    <row r="9" spans="1:8" x14ac:dyDescent="0.25">
      <c r="A9" s="12" t="s">
        <v>120</v>
      </c>
      <c r="B9" s="13" t="s">
        <v>147</v>
      </c>
      <c r="C9" s="12"/>
      <c r="D9" s="12"/>
      <c r="E9" s="12"/>
      <c r="F9" s="12"/>
      <c r="G9" s="12"/>
      <c r="H9" s="12">
        <f t="shared" si="1"/>
        <v>0</v>
      </c>
    </row>
    <row r="10" spans="1:8" x14ac:dyDescent="0.25">
      <c r="A10" s="12" t="s">
        <v>148</v>
      </c>
      <c r="B10" s="13" t="s">
        <v>149</v>
      </c>
      <c r="C10" s="12"/>
      <c r="D10" s="12"/>
      <c r="E10" s="12"/>
      <c r="F10" s="12"/>
      <c r="G10" s="12"/>
      <c r="H10" s="12">
        <f t="shared" si="1"/>
        <v>0</v>
      </c>
    </row>
    <row r="11" spans="1:8" x14ac:dyDescent="0.25">
      <c r="A11" s="12" t="s">
        <v>121</v>
      </c>
      <c r="B11" s="13" t="s">
        <v>82</v>
      </c>
      <c r="C11" s="12">
        <v>1</v>
      </c>
      <c r="D11" s="12">
        <v>1</v>
      </c>
      <c r="E11" s="12">
        <f t="shared" si="0"/>
        <v>5</v>
      </c>
      <c r="F11" s="12">
        <v>5</v>
      </c>
      <c r="G11" s="12"/>
      <c r="H11" s="12">
        <f t="shared" si="1"/>
        <v>10</v>
      </c>
    </row>
    <row r="12" spans="1:8" x14ac:dyDescent="0.25">
      <c r="A12" s="12" t="s">
        <v>122</v>
      </c>
      <c r="B12" s="13" t="s">
        <v>150</v>
      </c>
      <c r="C12" s="12">
        <v>3</v>
      </c>
      <c r="D12" s="12">
        <v>3</v>
      </c>
      <c r="E12" s="12">
        <f t="shared" si="0"/>
        <v>15</v>
      </c>
      <c r="F12" s="12"/>
      <c r="G12" s="12"/>
      <c r="H12" s="12">
        <f t="shared" si="1"/>
        <v>15</v>
      </c>
    </row>
    <row r="13" spans="1:8" x14ac:dyDescent="0.25">
      <c r="A13" s="12" t="s">
        <v>123</v>
      </c>
      <c r="B13" s="13" t="s">
        <v>176</v>
      </c>
      <c r="C13" s="12"/>
      <c r="D13" s="12"/>
      <c r="E13" s="12"/>
      <c r="F13" s="12"/>
      <c r="G13" s="12"/>
      <c r="H13" s="12">
        <f t="shared" si="1"/>
        <v>0</v>
      </c>
    </row>
    <row r="14" spans="1:8" x14ac:dyDescent="0.25">
      <c r="A14" s="12" t="s">
        <v>151</v>
      </c>
      <c r="B14" s="13" t="s">
        <v>177</v>
      </c>
      <c r="C14" s="12"/>
      <c r="D14" s="12"/>
      <c r="E14" s="12"/>
      <c r="F14" s="12"/>
      <c r="G14" s="12"/>
      <c r="H14" s="12">
        <f t="shared" si="1"/>
        <v>0</v>
      </c>
    </row>
    <row r="15" spans="1:8" x14ac:dyDescent="0.25">
      <c r="A15" s="12" t="s">
        <v>124</v>
      </c>
      <c r="B15" s="13" t="s">
        <v>178</v>
      </c>
      <c r="C15" s="12"/>
      <c r="D15" s="12"/>
      <c r="E15" s="12"/>
      <c r="F15" s="12"/>
      <c r="G15" s="12"/>
      <c r="H15" s="12">
        <f t="shared" si="1"/>
        <v>0</v>
      </c>
    </row>
    <row r="16" spans="1:8" x14ac:dyDescent="0.25">
      <c r="A16" s="12" t="s">
        <v>152</v>
      </c>
      <c r="B16" s="13" t="s">
        <v>179</v>
      </c>
      <c r="C16" s="12"/>
      <c r="D16" s="12"/>
      <c r="E16" s="12"/>
      <c r="F16" s="12"/>
      <c r="G16" s="12"/>
      <c r="H16" s="12">
        <f t="shared" si="1"/>
        <v>0</v>
      </c>
    </row>
    <row r="17" spans="1:8" x14ac:dyDescent="0.25">
      <c r="A17" s="12" t="s">
        <v>153</v>
      </c>
      <c r="B17" s="13" t="s">
        <v>180</v>
      </c>
      <c r="C17" s="12">
        <v>1</v>
      </c>
      <c r="D17" s="12">
        <v>0</v>
      </c>
      <c r="E17" s="12">
        <f t="shared" si="0"/>
        <v>0</v>
      </c>
      <c r="F17" s="12"/>
      <c r="G17" s="12"/>
      <c r="H17" s="12">
        <f t="shared" si="1"/>
        <v>0</v>
      </c>
    </row>
    <row r="18" spans="1:8" x14ac:dyDescent="0.25">
      <c r="A18" s="12" t="s">
        <v>125</v>
      </c>
      <c r="B18" s="13" t="s">
        <v>66</v>
      </c>
      <c r="C18" s="12">
        <v>4</v>
      </c>
      <c r="D18" s="12">
        <v>3</v>
      </c>
      <c r="E18" s="12">
        <f t="shared" si="0"/>
        <v>15</v>
      </c>
      <c r="F18" s="12"/>
      <c r="G18" s="12"/>
      <c r="H18" s="12">
        <f t="shared" si="1"/>
        <v>15</v>
      </c>
    </row>
    <row r="19" spans="1:8" x14ac:dyDescent="0.25">
      <c r="A19" s="12" t="s">
        <v>154</v>
      </c>
      <c r="B19" s="13" t="s">
        <v>155</v>
      </c>
      <c r="C19" s="12"/>
      <c r="D19" s="12"/>
      <c r="E19" s="12"/>
      <c r="F19" s="12"/>
      <c r="G19" s="12"/>
      <c r="H19" s="12">
        <f t="shared" si="1"/>
        <v>0</v>
      </c>
    </row>
    <row r="20" spans="1:8" x14ac:dyDescent="0.25">
      <c r="A20" s="12" t="s">
        <v>156</v>
      </c>
      <c r="B20" s="13" t="s">
        <v>157</v>
      </c>
      <c r="C20" s="12">
        <v>1</v>
      </c>
      <c r="D20" s="12">
        <v>0</v>
      </c>
      <c r="E20" s="12">
        <f t="shared" si="0"/>
        <v>0</v>
      </c>
      <c r="F20" s="12"/>
      <c r="G20" s="12"/>
      <c r="H20" s="12">
        <f t="shared" si="1"/>
        <v>0</v>
      </c>
    </row>
    <row r="21" spans="1:8" x14ac:dyDescent="0.25">
      <c r="A21" s="12" t="s">
        <v>126</v>
      </c>
      <c r="B21" s="13" t="s">
        <v>158</v>
      </c>
      <c r="C21" s="12">
        <v>2</v>
      </c>
      <c r="D21" s="12">
        <v>1</v>
      </c>
      <c r="E21" s="12">
        <f t="shared" si="0"/>
        <v>5</v>
      </c>
      <c r="F21" s="12"/>
      <c r="G21" s="12"/>
      <c r="H21" s="12">
        <f t="shared" si="1"/>
        <v>5</v>
      </c>
    </row>
    <row r="22" spans="1:8" x14ac:dyDescent="0.25">
      <c r="A22" s="12" t="s">
        <v>127</v>
      </c>
      <c r="B22" s="13" t="s">
        <v>181</v>
      </c>
      <c r="C22" s="12">
        <v>5</v>
      </c>
      <c r="D22" s="12">
        <v>5</v>
      </c>
      <c r="E22" s="12">
        <f t="shared" si="0"/>
        <v>25</v>
      </c>
      <c r="F22" s="12">
        <v>9</v>
      </c>
      <c r="G22" s="12">
        <v>14</v>
      </c>
      <c r="H22" s="12">
        <f t="shared" si="1"/>
        <v>48</v>
      </c>
    </row>
    <row r="23" spans="1:8" x14ac:dyDescent="0.25">
      <c r="A23" s="12" t="s">
        <v>159</v>
      </c>
      <c r="B23" s="13" t="s">
        <v>160</v>
      </c>
      <c r="C23" s="12"/>
      <c r="D23" s="12"/>
      <c r="E23" s="12"/>
      <c r="F23" s="12"/>
      <c r="G23" s="12"/>
      <c r="H23" s="12">
        <f t="shared" si="1"/>
        <v>0</v>
      </c>
    </row>
    <row r="24" spans="1:8" x14ac:dyDescent="0.25">
      <c r="A24" s="12" t="s">
        <v>161</v>
      </c>
      <c r="B24" s="13" t="s">
        <v>182</v>
      </c>
      <c r="C24" s="12">
        <v>1</v>
      </c>
      <c r="D24" s="12">
        <v>0</v>
      </c>
      <c r="E24" s="12">
        <f t="shared" si="0"/>
        <v>0</v>
      </c>
      <c r="F24" s="12"/>
      <c r="G24" s="12"/>
      <c r="H24" s="12">
        <f t="shared" si="1"/>
        <v>0</v>
      </c>
    </row>
    <row r="25" spans="1:8" x14ac:dyDescent="0.25">
      <c r="A25" s="12" t="s">
        <v>128</v>
      </c>
      <c r="B25" s="13" t="s">
        <v>183</v>
      </c>
      <c r="C25" s="12">
        <v>5</v>
      </c>
      <c r="D25" s="12">
        <v>3</v>
      </c>
      <c r="E25" s="12">
        <f t="shared" si="0"/>
        <v>15</v>
      </c>
      <c r="F25" s="12">
        <v>6</v>
      </c>
      <c r="G25" s="12">
        <v>4</v>
      </c>
      <c r="H25" s="12">
        <f t="shared" si="1"/>
        <v>25</v>
      </c>
    </row>
    <row r="26" spans="1:8" x14ac:dyDescent="0.25">
      <c r="A26" s="12" t="s">
        <v>162</v>
      </c>
      <c r="B26" s="13" t="s">
        <v>184</v>
      </c>
      <c r="C26" s="12">
        <v>1</v>
      </c>
      <c r="D26" s="12">
        <v>1</v>
      </c>
      <c r="E26" s="12">
        <f t="shared" si="0"/>
        <v>5</v>
      </c>
      <c r="F26" s="12"/>
      <c r="G26" s="12"/>
      <c r="H26" s="12">
        <f t="shared" si="1"/>
        <v>5</v>
      </c>
    </row>
    <row r="27" spans="1:8" x14ac:dyDescent="0.25">
      <c r="A27" s="12" t="s">
        <v>129</v>
      </c>
      <c r="B27" s="13" t="s">
        <v>185</v>
      </c>
      <c r="C27" s="12">
        <v>3</v>
      </c>
      <c r="D27" s="12">
        <v>3</v>
      </c>
      <c r="E27" s="12">
        <f t="shared" si="0"/>
        <v>15</v>
      </c>
      <c r="F27" s="12">
        <v>3</v>
      </c>
      <c r="G27" s="12">
        <v>3</v>
      </c>
      <c r="H27" s="12">
        <f t="shared" si="1"/>
        <v>21</v>
      </c>
    </row>
    <row r="28" spans="1:8" x14ac:dyDescent="0.25">
      <c r="A28" s="12" t="s">
        <v>163</v>
      </c>
      <c r="B28" s="13" t="s">
        <v>186</v>
      </c>
      <c r="C28" s="12"/>
      <c r="D28" s="12"/>
      <c r="E28" s="12"/>
      <c r="F28" s="12"/>
      <c r="G28" s="12"/>
      <c r="H28" s="12">
        <f t="shared" si="1"/>
        <v>0</v>
      </c>
    </row>
    <row r="29" spans="1:8" x14ac:dyDescent="0.25">
      <c r="A29" s="12" t="s">
        <v>164</v>
      </c>
      <c r="B29" s="13" t="s">
        <v>14</v>
      </c>
      <c r="C29" s="12">
        <v>1</v>
      </c>
      <c r="D29" s="12">
        <v>0</v>
      </c>
      <c r="E29" s="12">
        <f t="shared" si="0"/>
        <v>0</v>
      </c>
      <c r="F29" s="12"/>
      <c r="G29" s="12"/>
      <c r="H29" s="12">
        <f t="shared" si="1"/>
        <v>0</v>
      </c>
    </row>
    <row r="30" spans="1:8" x14ac:dyDescent="0.25">
      <c r="A30" s="12" t="s">
        <v>130</v>
      </c>
      <c r="B30" s="13" t="s">
        <v>187</v>
      </c>
      <c r="C30" s="12"/>
      <c r="D30" s="12"/>
      <c r="E30" s="12"/>
      <c r="F30" s="12"/>
      <c r="G30" s="12"/>
      <c r="H30" s="12">
        <f t="shared" si="1"/>
        <v>0</v>
      </c>
    </row>
    <row r="31" spans="1:8" x14ac:dyDescent="0.25">
      <c r="A31" s="12" t="s">
        <v>165</v>
      </c>
      <c r="B31" s="13" t="s">
        <v>166</v>
      </c>
      <c r="C31" s="12">
        <v>1</v>
      </c>
      <c r="D31" s="12">
        <v>1</v>
      </c>
      <c r="E31" s="12">
        <f t="shared" si="0"/>
        <v>5</v>
      </c>
      <c r="F31" s="12"/>
      <c r="G31" s="12"/>
      <c r="H31" s="12">
        <f t="shared" si="1"/>
        <v>5</v>
      </c>
    </row>
    <row r="32" spans="1:8" x14ac:dyDescent="0.25">
      <c r="A32" s="12" t="s">
        <v>131</v>
      </c>
      <c r="B32" s="13" t="s">
        <v>167</v>
      </c>
      <c r="C32" s="12">
        <v>3</v>
      </c>
      <c r="D32" s="12">
        <v>1</v>
      </c>
      <c r="E32" s="12">
        <f t="shared" si="0"/>
        <v>5</v>
      </c>
      <c r="F32" s="12"/>
      <c r="G32" s="12">
        <v>2</v>
      </c>
      <c r="H32" s="12">
        <f t="shared" si="1"/>
        <v>7</v>
      </c>
    </row>
    <row r="33" spans="1:8" x14ac:dyDescent="0.25">
      <c r="A33" s="12" t="s">
        <v>169</v>
      </c>
      <c r="B33" s="13" t="s">
        <v>168</v>
      </c>
      <c r="C33" s="12"/>
      <c r="D33" s="12"/>
      <c r="E33" s="12"/>
      <c r="F33" s="12"/>
      <c r="G33" s="12"/>
      <c r="H33" s="12">
        <f t="shared" si="1"/>
        <v>0</v>
      </c>
    </row>
    <row r="34" spans="1:8" x14ac:dyDescent="0.25">
      <c r="A34" s="12" t="s">
        <v>170</v>
      </c>
      <c r="B34" s="13" t="s">
        <v>188</v>
      </c>
      <c r="C34" s="12"/>
      <c r="D34" s="12"/>
      <c r="E34" s="12"/>
      <c r="F34" s="12"/>
      <c r="G34" s="12"/>
      <c r="H34" s="12">
        <f t="shared" si="1"/>
        <v>0</v>
      </c>
    </row>
    <row r="35" spans="1:8" x14ac:dyDescent="0.25">
      <c r="A35" s="12" t="s">
        <v>132</v>
      </c>
      <c r="B35" s="13" t="s">
        <v>86</v>
      </c>
      <c r="C35" s="12">
        <v>3</v>
      </c>
      <c r="D35" s="12">
        <v>3</v>
      </c>
      <c r="E35" s="12">
        <f t="shared" si="0"/>
        <v>15</v>
      </c>
      <c r="F35" s="12">
        <v>2</v>
      </c>
      <c r="G35" s="12">
        <v>6</v>
      </c>
      <c r="H35" s="12">
        <f t="shared" si="1"/>
        <v>23</v>
      </c>
    </row>
    <row r="36" spans="1:8" x14ac:dyDescent="0.25">
      <c r="A36" s="12" t="s">
        <v>171</v>
      </c>
      <c r="B36" s="13" t="s">
        <v>172</v>
      </c>
      <c r="C36" s="12">
        <v>2</v>
      </c>
      <c r="D36" s="12">
        <v>2</v>
      </c>
      <c r="E36" s="12">
        <f t="shared" si="0"/>
        <v>10</v>
      </c>
      <c r="F36" s="12">
        <v>4</v>
      </c>
      <c r="G36" s="12"/>
      <c r="H36" s="12">
        <f t="shared" si="1"/>
        <v>14</v>
      </c>
    </row>
    <row r="37" spans="1:8" x14ac:dyDescent="0.25">
      <c r="A37" s="12" t="s">
        <v>173</v>
      </c>
      <c r="B37" s="13" t="s">
        <v>174</v>
      </c>
      <c r="C37" s="12"/>
      <c r="D37" s="12"/>
      <c r="E37" s="12"/>
      <c r="F37" s="12"/>
      <c r="G37" s="12"/>
      <c r="H37" s="12">
        <f t="shared" si="1"/>
        <v>0</v>
      </c>
    </row>
    <row r="38" spans="1:8" x14ac:dyDescent="0.25">
      <c r="A38" s="12" t="s">
        <v>133</v>
      </c>
      <c r="B38" s="13" t="s">
        <v>175</v>
      </c>
      <c r="C38" s="12">
        <v>2</v>
      </c>
      <c r="D38" s="12">
        <v>2</v>
      </c>
      <c r="E38" s="12">
        <f t="shared" si="0"/>
        <v>10</v>
      </c>
      <c r="F38" s="12"/>
      <c r="G38" s="12">
        <v>7</v>
      </c>
      <c r="H38" s="12">
        <f t="shared" si="1"/>
        <v>17</v>
      </c>
    </row>
    <row r="39" spans="1:8" x14ac:dyDescent="0.25">
      <c r="A39" s="13"/>
      <c r="B39" s="12"/>
      <c r="C39" s="12">
        <f>SUM(C4:C38)</f>
        <v>46</v>
      </c>
      <c r="D39" s="12">
        <f>SUM(D4:D38)</f>
        <v>33</v>
      </c>
      <c r="E39" s="12">
        <f t="shared" ref="E39:G39" si="2">SUM(E4:E38)</f>
        <v>165</v>
      </c>
      <c r="F39" s="12">
        <f t="shared" si="2"/>
        <v>36</v>
      </c>
      <c r="G39" s="12">
        <f t="shared" si="2"/>
        <v>36</v>
      </c>
      <c r="H39" s="12"/>
    </row>
  </sheetData>
  <mergeCells count="10">
    <mergeCell ref="H1:H3"/>
    <mergeCell ref="G2:G3"/>
    <mergeCell ref="A1:A3"/>
    <mergeCell ref="B1:B3"/>
    <mergeCell ref="C1:E1"/>
    <mergeCell ref="F1:G1"/>
    <mergeCell ref="C2:C3"/>
    <mergeCell ref="D2:D3"/>
    <mergeCell ref="E2:E3"/>
    <mergeCell ref="F2:F3"/>
  </mergeCells>
  <pageMargins left="0.7" right="0.7" top="0.78740157499999996" bottom="0.78740157499999996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9"/>
  <sheetViews>
    <sheetView workbookViewId="0">
      <pane ySplit="2" topLeftCell="A133" activePane="bottomLeft" state="frozen"/>
      <selection pane="bottomLeft" activeCell="C172" sqref="C172"/>
    </sheetView>
  </sheetViews>
  <sheetFormatPr defaultRowHeight="12.75" x14ac:dyDescent="0.25"/>
  <cols>
    <col min="1" max="1" width="12.5703125" style="44" customWidth="1"/>
    <col min="2" max="2" width="22.28515625" style="44" customWidth="1"/>
    <col min="3" max="3" width="37.28515625" style="44" customWidth="1"/>
    <col min="4" max="4" width="7.5703125" style="36" customWidth="1"/>
    <col min="5" max="5" width="8.85546875" style="36" customWidth="1"/>
    <col min="6" max="40" width="4.7109375" style="36" customWidth="1"/>
    <col min="41" max="16384" width="9.140625" style="43"/>
  </cols>
  <sheetData>
    <row r="1" spans="1:40" x14ac:dyDescent="0.25">
      <c r="A1" s="35" t="s">
        <v>8</v>
      </c>
      <c r="B1" s="39" t="s">
        <v>7</v>
      </c>
      <c r="C1" s="38" t="s">
        <v>46</v>
      </c>
      <c r="D1" s="21" t="s">
        <v>10</v>
      </c>
      <c r="E1" s="21" t="s">
        <v>9</v>
      </c>
      <c r="F1" s="42" t="s">
        <v>47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x14ac:dyDescent="0.25">
      <c r="A2" s="35"/>
      <c r="B2" s="39"/>
      <c r="C2" s="38"/>
      <c r="D2" s="21"/>
      <c r="E2" s="21"/>
      <c r="F2" s="16" t="s">
        <v>117</v>
      </c>
      <c r="G2" s="16" t="s">
        <v>118</v>
      </c>
      <c r="H2" s="16" t="s">
        <v>119</v>
      </c>
      <c r="I2" s="16" t="s">
        <v>144</v>
      </c>
      <c r="J2" s="16" t="s">
        <v>145</v>
      </c>
      <c r="K2" s="16" t="s">
        <v>120</v>
      </c>
      <c r="L2" s="16" t="s">
        <v>148</v>
      </c>
      <c r="M2" s="16" t="s">
        <v>121</v>
      </c>
      <c r="N2" s="16" t="s">
        <v>122</v>
      </c>
      <c r="O2" s="16" t="s">
        <v>123</v>
      </c>
      <c r="P2" s="16" t="s">
        <v>151</v>
      </c>
      <c r="Q2" s="16" t="s">
        <v>124</v>
      </c>
      <c r="R2" s="16" t="s">
        <v>152</v>
      </c>
      <c r="S2" s="16" t="s">
        <v>153</v>
      </c>
      <c r="T2" s="16" t="s">
        <v>125</v>
      </c>
      <c r="U2" s="16" t="s">
        <v>154</v>
      </c>
      <c r="V2" s="16" t="s">
        <v>156</v>
      </c>
      <c r="W2" s="16" t="s">
        <v>126</v>
      </c>
      <c r="X2" s="16" t="s">
        <v>127</v>
      </c>
      <c r="Y2" s="16" t="s">
        <v>159</v>
      </c>
      <c r="Z2" s="16" t="s">
        <v>161</v>
      </c>
      <c r="AA2" s="16" t="s">
        <v>128</v>
      </c>
      <c r="AB2" s="16" t="s">
        <v>162</v>
      </c>
      <c r="AC2" s="16" t="s">
        <v>129</v>
      </c>
      <c r="AD2" s="16" t="s">
        <v>163</v>
      </c>
      <c r="AE2" s="16" t="s">
        <v>164</v>
      </c>
      <c r="AF2" s="16" t="s">
        <v>130</v>
      </c>
      <c r="AG2" s="16" t="s">
        <v>165</v>
      </c>
      <c r="AH2" s="16" t="s">
        <v>131</v>
      </c>
      <c r="AI2" s="16" t="s">
        <v>169</v>
      </c>
      <c r="AJ2" s="16" t="s">
        <v>170</v>
      </c>
      <c r="AK2" s="16" t="s">
        <v>132</v>
      </c>
      <c r="AL2" s="16" t="s">
        <v>171</v>
      </c>
      <c r="AM2" s="16" t="s">
        <v>173</v>
      </c>
      <c r="AN2" s="16" t="s">
        <v>133</v>
      </c>
    </row>
    <row r="3" spans="1:40" x14ac:dyDescent="0.25">
      <c r="A3" s="36"/>
      <c r="B3" s="40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40" x14ac:dyDescent="0.25">
      <c r="A4" s="37" t="s">
        <v>224</v>
      </c>
      <c r="B4" s="40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x14ac:dyDescent="0.25">
      <c r="A5" s="37"/>
      <c r="B5" s="40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0" x14ac:dyDescent="0.25">
      <c r="A6" s="37" t="s">
        <v>211</v>
      </c>
      <c r="B6" s="40"/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x14ac:dyDescent="0.25">
      <c r="A7" s="44" t="s">
        <v>213</v>
      </c>
      <c r="B7" s="40" t="s">
        <v>193</v>
      </c>
      <c r="C7" s="40" t="s">
        <v>25</v>
      </c>
      <c r="D7" s="16">
        <v>1</v>
      </c>
      <c r="E7" s="16">
        <v>643</v>
      </c>
      <c r="F7" s="45"/>
      <c r="G7" s="45"/>
      <c r="H7" s="45"/>
      <c r="I7" s="45">
        <v>8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</row>
    <row r="8" spans="1:40" x14ac:dyDescent="0.25">
      <c r="A8" s="44" t="s">
        <v>213</v>
      </c>
      <c r="B8" s="40" t="s">
        <v>194</v>
      </c>
      <c r="C8" s="40" t="s">
        <v>41</v>
      </c>
      <c r="D8" s="16">
        <v>2</v>
      </c>
      <c r="E8" s="16" t="s">
        <v>195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>
        <v>7</v>
      </c>
      <c r="AI8" s="45"/>
      <c r="AJ8" s="45"/>
      <c r="AK8" s="45"/>
      <c r="AL8" s="45"/>
      <c r="AM8" s="45"/>
      <c r="AN8" s="45"/>
    </row>
    <row r="9" spans="1:40" x14ac:dyDescent="0.25">
      <c r="A9" s="44" t="s">
        <v>213</v>
      </c>
      <c r="B9" s="40" t="s">
        <v>196</v>
      </c>
      <c r="C9" s="40" t="s">
        <v>197</v>
      </c>
      <c r="D9" s="16">
        <v>3</v>
      </c>
      <c r="E9" s="16">
        <v>616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>
        <v>6</v>
      </c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</row>
    <row r="10" spans="1:40" x14ac:dyDescent="0.25">
      <c r="A10" s="44" t="s">
        <v>213</v>
      </c>
      <c r="B10" s="40" t="s">
        <v>198</v>
      </c>
      <c r="C10" s="40" t="s">
        <v>18</v>
      </c>
      <c r="D10" s="16">
        <v>4</v>
      </c>
      <c r="E10" s="16">
        <v>614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>
        <v>5</v>
      </c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</row>
    <row r="11" spans="1:40" x14ac:dyDescent="0.25">
      <c r="A11" s="44" t="s">
        <v>213</v>
      </c>
      <c r="B11" s="40" t="s">
        <v>26</v>
      </c>
      <c r="C11" s="40" t="s">
        <v>27</v>
      </c>
      <c r="D11" s="16">
        <v>5</v>
      </c>
      <c r="E11" s="16">
        <v>597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>
        <v>4</v>
      </c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</row>
    <row r="12" spans="1:40" x14ac:dyDescent="0.25">
      <c r="A12" s="44" t="s">
        <v>213</v>
      </c>
      <c r="B12" s="40" t="s">
        <v>199</v>
      </c>
      <c r="C12" s="40" t="s">
        <v>52</v>
      </c>
      <c r="D12" s="16">
        <v>6</v>
      </c>
      <c r="E12" s="16">
        <v>571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>
        <v>3</v>
      </c>
    </row>
    <row r="13" spans="1:40" x14ac:dyDescent="0.25">
      <c r="A13" s="44" t="s">
        <v>213</v>
      </c>
      <c r="B13" s="40" t="s">
        <v>200</v>
      </c>
      <c r="C13" s="40" t="s">
        <v>12</v>
      </c>
      <c r="D13" s="16">
        <v>7</v>
      </c>
      <c r="E13" s="16" t="s">
        <v>39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>
        <v>2</v>
      </c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</row>
    <row r="14" spans="1:40" x14ac:dyDescent="0.25">
      <c r="A14" s="44" t="s">
        <v>213</v>
      </c>
      <c r="B14" s="40" t="s">
        <v>201</v>
      </c>
      <c r="C14" s="40" t="s">
        <v>18</v>
      </c>
      <c r="D14" s="16">
        <v>8</v>
      </c>
      <c r="E14" s="16" t="s">
        <v>202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>
        <v>1</v>
      </c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</row>
    <row r="15" spans="1:40" x14ac:dyDescent="0.25">
      <c r="A15" s="37" t="s">
        <v>212</v>
      </c>
      <c r="B15" s="40"/>
      <c r="C15" s="40"/>
      <c r="D15" s="16"/>
      <c r="E15" s="16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</row>
    <row r="16" spans="1:40" x14ac:dyDescent="0.25">
      <c r="A16" s="43" t="s">
        <v>214</v>
      </c>
      <c r="B16" s="40" t="s">
        <v>203</v>
      </c>
      <c r="C16" s="40" t="s">
        <v>24</v>
      </c>
      <c r="D16" s="16">
        <v>1</v>
      </c>
      <c r="E16" s="16">
        <v>633</v>
      </c>
      <c r="F16" s="45">
        <v>8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</row>
    <row r="17" spans="1:40" x14ac:dyDescent="0.25">
      <c r="A17" s="43" t="s">
        <v>214</v>
      </c>
      <c r="B17" s="40" t="s">
        <v>11</v>
      </c>
      <c r="C17" s="40" t="s">
        <v>12</v>
      </c>
      <c r="D17" s="16">
        <v>2</v>
      </c>
      <c r="E17" s="16" t="s">
        <v>204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>
        <v>7</v>
      </c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</row>
    <row r="18" spans="1:40" x14ac:dyDescent="0.25">
      <c r="A18" s="43" t="s">
        <v>214</v>
      </c>
      <c r="B18" s="40" t="s">
        <v>205</v>
      </c>
      <c r="C18" s="40" t="s">
        <v>86</v>
      </c>
      <c r="D18" s="16">
        <v>3</v>
      </c>
      <c r="E18" s="16" t="s">
        <v>206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>
        <v>6</v>
      </c>
      <c r="AL18" s="45"/>
      <c r="AM18" s="45"/>
      <c r="AN18" s="45"/>
    </row>
    <row r="19" spans="1:40" x14ac:dyDescent="0.25">
      <c r="A19" s="43" t="s">
        <v>214</v>
      </c>
      <c r="B19" s="40" t="s">
        <v>207</v>
      </c>
      <c r="C19" s="40" t="s">
        <v>12</v>
      </c>
      <c r="D19" s="16">
        <v>4</v>
      </c>
      <c r="E19" s="16" t="s">
        <v>208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>
        <v>5</v>
      </c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</row>
    <row r="20" spans="1:40" x14ac:dyDescent="0.25">
      <c r="A20" s="43" t="s">
        <v>214</v>
      </c>
      <c r="B20" s="40" t="s">
        <v>13</v>
      </c>
      <c r="C20" s="40" t="s">
        <v>14</v>
      </c>
      <c r="D20" s="16">
        <v>5</v>
      </c>
      <c r="E20" s="16">
        <v>534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>
        <v>3</v>
      </c>
      <c r="AF20" s="45"/>
      <c r="AG20" s="45"/>
      <c r="AH20" s="45"/>
      <c r="AI20" s="45"/>
      <c r="AJ20" s="45"/>
      <c r="AK20" s="45"/>
      <c r="AL20" s="45"/>
      <c r="AM20" s="45"/>
      <c r="AN20" s="45"/>
    </row>
    <row r="21" spans="1:40" x14ac:dyDescent="0.25">
      <c r="A21" s="43" t="s">
        <v>214</v>
      </c>
      <c r="B21" s="40" t="s">
        <v>209</v>
      </c>
      <c r="C21" s="40" t="s">
        <v>18</v>
      </c>
      <c r="D21" s="16">
        <v>6</v>
      </c>
      <c r="E21" s="16" t="s">
        <v>210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>
        <v>2</v>
      </c>
      <c r="AF21" s="45"/>
      <c r="AG21" s="45"/>
      <c r="AH21" s="45"/>
      <c r="AI21" s="45"/>
      <c r="AJ21" s="45"/>
      <c r="AK21" s="45"/>
      <c r="AL21" s="45"/>
      <c r="AM21" s="45"/>
      <c r="AN21" s="45"/>
    </row>
    <row r="22" spans="1:40" x14ac:dyDescent="0.25">
      <c r="A22" s="37" t="s">
        <v>215</v>
      </c>
      <c r="B22" s="40"/>
      <c r="C22" s="40"/>
      <c r="D22" s="16"/>
      <c r="E22" s="16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</row>
    <row r="23" spans="1:40" x14ac:dyDescent="0.25">
      <c r="A23" s="44" t="s">
        <v>45</v>
      </c>
      <c r="B23" s="40" t="s">
        <v>26</v>
      </c>
      <c r="C23" s="40" t="s">
        <v>27</v>
      </c>
      <c r="D23" s="16">
        <v>1</v>
      </c>
      <c r="E23" s="16">
        <v>629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>
        <v>8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</row>
    <row r="24" spans="1:40" x14ac:dyDescent="0.25">
      <c r="A24" s="44" t="s">
        <v>45</v>
      </c>
      <c r="B24" s="40" t="s">
        <v>28</v>
      </c>
      <c r="C24" s="40" t="s">
        <v>12</v>
      </c>
      <c r="D24" s="16">
        <v>2</v>
      </c>
      <c r="E24" s="16" t="s">
        <v>29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>
        <v>7</v>
      </c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</row>
    <row r="25" spans="1:40" x14ac:dyDescent="0.25">
      <c r="A25" s="44" t="s">
        <v>45</v>
      </c>
      <c r="B25" s="40" t="s">
        <v>30</v>
      </c>
      <c r="C25" s="40" t="s">
        <v>24</v>
      </c>
      <c r="D25" s="16">
        <v>3</v>
      </c>
      <c r="E25" s="16" t="s">
        <v>31</v>
      </c>
      <c r="F25" s="45">
        <v>6</v>
      </c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</row>
    <row r="26" spans="1:40" x14ac:dyDescent="0.25">
      <c r="A26" s="44" t="s">
        <v>45</v>
      </c>
      <c r="B26" s="40" t="s">
        <v>32</v>
      </c>
      <c r="C26" s="40" t="s">
        <v>33</v>
      </c>
      <c r="D26" s="16">
        <v>4</v>
      </c>
      <c r="E26" s="16" t="s">
        <v>34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>
        <v>5</v>
      </c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</row>
    <row r="27" spans="1:40" x14ac:dyDescent="0.25">
      <c r="A27" s="44" t="s">
        <v>45</v>
      </c>
      <c r="B27" s="40" t="s">
        <v>35</v>
      </c>
      <c r="C27" s="40" t="s">
        <v>27</v>
      </c>
      <c r="D27" s="16">
        <v>5</v>
      </c>
      <c r="E27" s="16">
        <v>598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>
        <v>4</v>
      </c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</row>
    <row r="28" spans="1:40" x14ac:dyDescent="0.25">
      <c r="A28" s="44" t="s">
        <v>45</v>
      </c>
      <c r="B28" s="40" t="s">
        <v>36</v>
      </c>
      <c r="C28" s="40" t="s">
        <v>12</v>
      </c>
      <c r="D28" s="16">
        <v>6</v>
      </c>
      <c r="E28" s="16" t="s">
        <v>37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>
        <v>3</v>
      </c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</row>
    <row r="29" spans="1:40" x14ac:dyDescent="0.25">
      <c r="A29" s="44" t="s">
        <v>45</v>
      </c>
      <c r="B29" s="40" t="s">
        <v>38</v>
      </c>
      <c r="C29" s="40" t="s">
        <v>18</v>
      </c>
      <c r="D29" s="16">
        <v>7</v>
      </c>
      <c r="E29" s="16" t="s">
        <v>39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>
        <v>2</v>
      </c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</row>
    <row r="30" spans="1:40" x14ac:dyDescent="0.25">
      <c r="A30" s="44" t="s">
        <v>45</v>
      </c>
      <c r="B30" s="40" t="s">
        <v>40</v>
      </c>
      <c r="C30" s="40" t="s">
        <v>41</v>
      </c>
      <c r="D30" s="16">
        <v>8</v>
      </c>
      <c r="E30" s="16" t="s">
        <v>42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>
        <v>1</v>
      </c>
      <c r="AI30" s="45"/>
      <c r="AJ30" s="45"/>
      <c r="AK30" s="45"/>
      <c r="AL30" s="45"/>
      <c r="AM30" s="45"/>
      <c r="AN30" s="45"/>
    </row>
    <row r="31" spans="1:40" x14ac:dyDescent="0.25">
      <c r="A31" s="37" t="s">
        <v>216</v>
      </c>
      <c r="B31" s="40"/>
      <c r="C31" s="40"/>
      <c r="D31" s="16"/>
      <c r="E31" s="16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</row>
    <row r="32" spans="1:40" x14ac:dyDescent="0.25">
      <c r="A32" s="44" t="s">
        <v>48</v>
      </c>
      <c r="B32" s="40" t="s">
        <v>11</v>
      </c>
      <c r="C32" s="40" t="s">
        <v>12</v>
      </c>
      <c r="D32" s="16">
        <v>1</v>
      </c>
      <c r="E32" s="16">
        <v>643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>
        <v>8</v>
      </c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</row>
    <row r="33" spans="1:40" x14ac:dyDescent="0.25">
      <c r="A33" s="44" t="s">
        <v>48</v>
      </c>
      <c r="B33" s="40" t="s">
        <v>13</v>
      </c>
      <c r="C33" s="40" t="s">
        <v>14</v>
      </c>
      <c r="D33" s="16">
        <v>2</v>
      </c>
      <c r="E33" s="16">
        <v>596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>
        <v>7</v>
      </c>
      <c r="AF33" s="45"/>
      <c r="AG33" s="45"/>
      <c r="AH33" s="45"/>
      <c r="AI33" s="45"/>
      <c r="AJ33" s="45"/>
      <c r="AK33" s="45"/>
      <c r="AL33" s="45"/>
      <c r="AM33" s="45"/>
      <c r="AN33" s="45"/>
    </row>
    <row r="34" spans="1:40" x14ac:dyDescent="0.25">
      <c r="A34" s="44" t="s">
        <v>48</v>
      </c>
      <c r="B34" s="40" t="s">
        <v>15</v>
      </c>
      <c r="C34" s="40" t="s">
        <v>12</v>
      </c>
      <c r="D34" s="16">
        <v>3</v>
      </c>
      <c r="E34" s="16" t="s">
        <v>16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>
        <v>6</v>
      </c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</row>
    <row r="35" spans="1:40" x14ac:dyDescent="0.25">
      <c r="A35" s="44" t="s">
        <v>48</v>
      </c>
      <c r="B35" s="40" t="s">
        <v>17</v>
      </c>
      <c r="C35" s="40" t="s">
        <v>18</v>
      </c>
      <c r="D35" s="16">
        <v>4</v>
      </c>
      <c r="E35" s="16">
        <v>569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>
        <v>5</v>
      </c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</row>
    <row r="36" spans="1:40" x14ac:dyDescent="0.25">
      <c r="A36" s="44" t="s">
        <v>48</v>
      </c>
      <c r="B36" s="40" t="s">
        <v>19</v>
      </c>
      <c r="C36" s="40" t="s">
        <v>20</v>
      </c>
      <c r="D36" s="16">
        <v>5</v>
      </c>
      <c r="E36" s="16" t="s">
        <v>21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</row>
    <row r="37" spans="1:40" x14ac:dyDescent="0.25">
      <c r="A37" s="44" t="s">
        <v>48</v>
      </c>
      <c r="B37" s="40" t="s">
        <v>22</v>
      </c>
      <c r="C37" s="40" t="s">
        <v>12</v>
      </c>
      <c r="D37" s="16">
        <v>6</v>
      </c>
      <c r="E37" s="16" t="s">
        <v>23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>
        <v>3</v>
      </c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</row>
    <row r="38" spans="1:40" x14ac:dyDescent="0.25">
      <c r="A38" s="44" t="s">
        <v>48</v>
      </c>
      <c r="B38" s="40" t="s">
        <v>217</v>
      </c>
      <c r="C38" s="40" t="s">
        <v>12</v>
      </c>
      <c r="D38" s="16">
        <v>7</v>
      </c>
      <c r="E38" s="16" t="s">
        <v>218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>
        <v>2</v>
      </c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</row>
    <row r="39" spans="1:40" x14ac:dyDescent="0.25">
      <c r="A39" s="44" t="s">
        <v>48</v>
      </c>
      <c r="B39" s="40" t="s">
        <v>219</v>
      </c>
      <c r="C39" s="40" t="s">
        <v>14</v>
      </c>
      <c r="D39" s="16">
        <v>8</v>
      </c>
      <c r="E39" s="16">
        <v>494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>
        <v>1</v>
      </c>
      <c r="AF39" s="45"/>
      <c r="AG39" s="45"/>
      <c r="AH39" s="45"/>
      <c r="AI39" s="45"/>
      <c r="AJ39" s="45"/>
      <c r="AK39" s="45"/>
      <c r="AL39" s="45"/>
      <c r="AM39" s="45"/>
      <c r="AN39" s="45"/>
    </row>
    <row r="40" spans="1:40" x14ac:dyDescent="0.25">
      <c r="A40" s="37" t="s">
        <v>220</v>
      </c>
      <c r="B40" s="40"/>
      <c r="C40" s="40"/>
      <c r="D40" s="16"/>
      <c r="E40" s="16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</row>
    <row r="41" spans="1:40" x14ac:dyDescent="0.25">
      <c r="A41" s="44" t="s">
        <v>83</v>
      </c>
      <c r="B41" s="40" t="s">
        <v>69</v>
      </c>
      <c r="C41" s="40" t="s">
        <v>52</v>
      </c>
      <c r="D41" s="16">
        <v>1</v>
      </c>
      <c r="E41" s="16" t="s">
        <v>70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>
        <v>8</v>
      </c>
    </row>
    <row r="42" spans="1:40" x14ac:dyDescent="0.25">
      <c r="A42" s="44" t="s">
        <v>83</v>
      </c>
      <c r="B42" s="40" t="s">
        <v>40</v>
      </c>
      <c r="C42" s="40" t="s">
        <v>41</v>
      </c>
      <c r="D42" s="16">
        <v>2</v>
      </c>
      <c r="E42" s="16" t="s">
        <v>71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>
        <v>7</v>
      </c>
      <c r="AI42" s="45"/>
      <c r="AJ42" s="45"/>
      <c r="AK42" s="45"/>
      <c r="AL42" s="45"/>
      <c r="AM42" s="45"/>
      <c r="AN42" s="45"/>
    </row>
    <row r="43" spans="1:40" x14ac:dyDescent="0.25">
      <c r="A43" s="44" t="s">
        <v>83</v>
      </c>
      <c r="B43" s="40" t="s">
        <v>72</v>
      </c>
      <c r="C43" s="40" t="s">
        <v>52</v>
      </c>
      <c r="D43" s="16">
        <v>3</v>
      </c>
      <c r="E43" s="16" t="s">
        <v>73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>
        <v>6</v>
      </c>
    </row>
    <row r="44" spans="1:40" x14ac:dyDescent="0.25">
      <c r="A44" s="44" t="s">
        <v>83</v>
      </c>
      <c r="B44" s="40" t="s">
        <v>74</v>
      </c>
      <c r="C44" s="40" t="s">
        <v>12</v>
      </c>
      <c r="D44" s="16">
        <v>4</v>
      </c>
      <c r="E44" s="16" t="s">
        <v>75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>
        <v>5</v>
      </c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</row>
    <row r="45" spans="1:40" x14ac:dyDescent="0.25">
      <c r="A45" s="44" t="s">
        <v>83</v>
      </c>
      <c r="B45" s="40" t="s">
        <v>76</v>
      </c>
      <c r="C45" s="40" t="s">
        <v>12</v>
      </c>
      <c r="D45" s="16">
        <v>5</v>
      </c>
      <c r="E45" s="16">
        <v>612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>
        <v>4</v>
      </c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</row>
    <row r="46" spans="1:40" x14ac:dyDescent="0.25">
      <c r="A46" s="44" t="s">
        <v>83</v>
      </c>
      <c r="B46" s="40" t="s">
        <v>77</v>
      </c>
      <c r="C46" s="40" t="s">
        <v>24</v>
      </c>
      <c r="D46" s="16">
        <v>6</v>
      </c>
      <c r="E46" s="16" t="s">
        <v>78</v>
      </c>
      <c r="F46" s="45">
        <v>3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</row>
    <row r="47" spans="1:40" x14ac:dyDescent="0.25">
      <c r="A47" s="44" t="s">
        <v>83</v>
      </c>
      <c r="B47" s="40" t="s">
        <v>79</v>
      </c>
      <c r="C47" s="40" t="s">
        <v>33</v>
      </c>
      <c r="D47" s="16">
        <v>7</v>
      </c>
      <c r="E47" s="16" t="s">
        <v>80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>
        <v>2</v>
      </c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</row>
    <row r="48" spans="1:40" x14ac:dyDescent="0.25">
      <c r="A48" s="44" t="s">
        <v>83</v>
      </c>
      <c r="B48" s="40" t="s">
        <v>81</v>
      </c>
      <c r="C48" s="40" t="s">
        <v>41</v>
      </c>
      <c r="D48" s="16">
        <v>8</v>
      </c>
      <c r="E48" s="16" t="s">
        <v>61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>
        <v>1</v>
      </c>
      <c r="AI48" s="45"/>
      <c r="AJ48" s="45"/>
      <c r="AK48" s="45"/>
      <c r="AL48" s="45"/>
      <c r="AM48" s="45"/>
      <c r="AN48" s="45"/>
    </row>
    <row r="49" spans="1:40" x14ac:dyDescent="0.25">
      <c r="A49" s="37" t="s">
        <v>221</v>
      </c>
      <c r="B49" s="40"/>
      <c r="C49" s="40"/>
      <c r="D49" s="16"/>
      <c r="E49" s="1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</row>
    <row r="50" spans="1:40" x14ac:dyDescent="0.25">
      <c r="A50" s="44" t="s">
        <v>84</v>
      </c>
      <c r="B50" s="40" t="s">
        <v>49</v>
      </c>
      <c r="C50" s="40" t="s">
        <v>27</v>
      </c>
      <c r="D50" s="16">
        <v>1</v>
      </c>
      <c r="E50" s="16" t="s">
        <v>50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>
        <v>8</v>
      </c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</row>
    <row r="51" spans="1:40" x14ac:dyDescent="0.25">
      <c r="A51" s="44" t="s">
        <v>84</v>
      </c>
      <c r="B51" s="40" t="s">
        <v>51</v>
      </c>
      <c r="C51" s="40" t="s">
        <v>52</v>
      </c>
      <c r="D51" s="16">
        <v>2</v>
      </c>
      <c r="E51" s="16">
        <v>618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>
        <v>7</v>
      </c>
    </row>
    <row r="52" spans="1:40" x14ac:dyDescent="0.25">
      <c r="A52" s="44" t="s">
        <v>84</v>
      </c>
      <c r="B52" s="40" t="s">
        <v>53</v>
      </c>
      <c r="C52" s="40" t="s">
        <v>27</v>
      </c>
      <c r="D52" s="16">
        <v>3</v>
      </c>
      <c r="E52" s="16" t="s">
        <v>54</v>
      </c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>
        <v>6</v>
      </c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</row>
    <row r="53" spans="1:40" x14ac:dyDescent="0.25">
      <c r="A53" s="44" t="s">
        <v>84</v>
      </c>
      <c r="B53" s="40" t="s">
        <v>55</v>
      </c>
      <c r="C53" s="40" t="s">
        <v>12</v>
      </c>
      <c r="D53" s="16">
        <v>4</v>
      </c>
      <c r="E53" s="16" t="s">
        <v>56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>
        <v>5</v>
      </c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</row>
    <row r="54" spans="1:40" x14ac:dyDescent="0.25">
      <c r="A54" s="44" t="s">
        <v>84</v>
      </c>
      <c r="B54" s="40" t="s">
        <v>57</v>
      </c>
      <c r="C54" s="40" t="s">
        <v>24</v>
      </c>
      <c r="D54" s="16">
        <v>5</v>
      </c>
      <c r="E54" s="16">
        <v>612</v>
      </c>
      <c r="F54" s="45">
        <v>4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</row>
    <row r="55" spans="1:40" x14ac:dyDescent="0.25">
      <c r="A55" s="44" t="s">
        <v>84</v>
      </c>
      <c r="B55" s="40" t="s">
        <v>58</v>
      </c>
      <c r="C55" s="40" t="s">
        <v>12</v>
      </c>
      <c r="D55" s="16">
        <v>6</v>
      </c>
      <c r="E55" s="16" t="s">
        <v>59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>
        <v>3</v>
      </c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</row>
    <row r="56" spans="1:40" x14ac:dyDescent="0.25">
      <c r="A56" s="44" t="s">
        <v>84</v>
      </c>
      <c r="B56" s="40" t="s">
        <v>60</v>
      </c>
      <c r="C56" s="40" t="s">
        <v>12</v>
      </c>
      <c r="D56" s="16">
        <v>7</v>
      </c>
      <c r="E56" s="16" t="s">
        <v>61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>
        <v>2</v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</row>
    <row r="57" spans="1:40" x14ac:dyDescent="0.25">
      <c r="A57" s="44" t="s">
        <v>84</v>
      </c>
      <c r="B57" s="40" t="s">
        <v>62</v>
      </c>
      <c r="C57" s="40" t="s">
        <v>25</v>
      </c>
      <c r="D57" s="16">
        <v>8</v>
      </c>
      <c r="E57" s="16" t="s">
        <v>63</v>
      </c>
      <c r="F57" s="45"/>
      <c r="G57" s="45"/>
      <c r="H57" s="45"/>
      <c r="I57" s="45">
        <v>1</v>
      </c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</row>
    <row r="58" spans="1:40" x14ac:dyDescent="0.25">
      <c r="A58" s="37" t="s">
        <v>222</v>
      </c>
      <c r="B58" s="40"/>
      <c r="C58" s="40"/>
      <c r="D58" s="16"/>
      <c r="E58" s="16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</row>
    <row r="59" spans="1:40" x14ac:dyDescent="0.25">
      <c r="A59" s="44" t="s">
        <v>115</v>
      </c>
      <c r="B59" s="40" t="s">
        <v>85</v>
      </c>
      <c r="C59" s="40" t="s">
        <v>86</v>
      </c>
      <c r="D59" s="16">
        <v>1</v>
      </c>
      <c r="E59" s="16" t="s">
        <v>87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>
        <v>8</v>
      </c>
      <c r="AL59" s="45"/>
      <c r="AM59" s="45"/>
      <c r="AN59" s="45"/>
    </row>
    <row r="60" spans="1:40" x14ac:dyDescent="0.25">
      <c r="A60" s="44" t="s">
        <v>115</v>
      </c>
      <c r="B60" s="40" t="s">
        <v>88</v>
      </c>
      <c r="C60" s="40" t="s">
        <v>18</v>
      </c>
      <c r="D60" s="16">
        <v>2</v>
      </c>
      <c r="E60" s="16" t="s">
        <v>89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>
        <v>7</v>
      </c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</row>
    <row r="61" spans="1:40" x14ac:dyDescent="0.25">
      <c r="A61" s="44" t="s">
        <v>115</v>
      </c>
      <c r="B61" s="40" t="s">
        <v>90</v>
      </c>
      <c r="C61" s="40" t="s">
        <v>86</v>
      </c>
      <c r="D61" s="16">
        <v>3</v>
      </c>
      <c r="E61" s="16" t="s">
        <v>91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>
        <v>6</v>
      </c>
      <c r="AL61" s="45"/>
      <c r="AM61" s="45"/>
      <c r="AN61" s="45"/>
    </row>
    <row r="62" spans="1:40" x14ac:dyDescent="0.25">
      <c r="A62" s="44" t="s">
        <v>115</v>
      </c>
      <c r="B62" s="40" t="s">
        <v>92</v>
      </c>
      <c r="C62" s="40" t="s">
        <v>12</v>
      </c>
      <c r="D62" s="16">
        <v>4</v>
      </c>
      <c r="E62" s="16">
        <v>638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>
        <v>5</v>
      </c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</row>
    <row r="63" spans="1:40" x14ac:dyDescent="0.25">
      <c r="A63" s="44" t="s">
        <v>115</v>
      </c>
      <c r="B63" s="40" t="s">
        <v>93</v>
      </c>
      <c r="C63" s="40" t="s">
        <v>86</v>
      </c>
      <c r="D63" s="16">
        <v>5</v>
      </c>
      <c r="E63" s="16">
        <v>633</v>
      </c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>
        <v>4</v>
      </c>
      <c r="AL63" s="45"/>
      <c r="AM63" s="45"/>
      <c r="AN63" s="45"/>
    </row>
    <row r="64" spans="1:40" x14ac:dyDescent="0.25">
      <c r="A64" s="44" t="s">
        <v>115</v>
      </c>
      <c r="B64" s="40" t="s">
        <v>94</v>
      </c>
      <c r="C64" s="40" t="s">
        <v>12</v>
      </c>
      <c r="D64" s="16">
        <v>6</v>
      </c>
      <c r="E64" s="16">
        <v>628</v>
      </c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>
        <v>3</v>
      </c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</row>
    <row r="65" spans="1:40" x14ac:dyDescent="0.25">
      <c r="A65" s="44" t="s">
        <v>115</v>
      </c>
      <c r="B65" s="40" t="s">
        <v>95</v>
      </c>
      <c r="C65" s="40" t="s">
        <v>12</v>
      </c>
      <c r="D65" s="16">
        <v>7</v>
      </c>
      <c r="E65" s="16">
        <v>610</v>
      </c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>
        <v>2</v>
      </c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</row>
    <row r="66" spans="1:40" x14ac:dyDescent="0.25">
      <c r="A66" s="44" t="s">
        <v>115</v>
      </c>
      <c r="B66" s="40" t="s">
        <v>96</v>
      </c>
      <c r="C66" s="40" t="s">
        <v>18</v>
      </c>
      <c r="D66" s="16">
        <v>8</v>
      </c>
      <c r="E66" s="16">
        <v>607</v>
      </c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>
        <v>1</v>
      </c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</row>
    <row r="67" spans="1:40" x14ac:dyDescent="0.25">
      <c r="A67" s="37" t="s">
        <v>223</v>
      </c>
      <c r="B67" s="40"/>
      <c r="C67" s="40"/>
      <c r="D67" s="16"/>
      <c r="E67" s="16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</row>
    <row r="68" spans="1:40" x14ac:dyDescent="0.25">
      <c r="A68" s="44" t="s">
        <v>116</v>
      </c>
      <c r="B68" s="40" t="s">
        <v>98</v>
      </c>
      <c r="C68" s="40" t="s">
        <v>12</v>
      </c>
      <c r="D68" s="16">
        <v>1</v>
      </c>
      <c r="E68" s="16">
        <v>628</v>
      </c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>
        <v>8</v>
      </c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</row>
    <row r="69" spans="1:40" x14ac:dyDescent="0.25">
      <c r="A69" s="44" t="s">
        <v>116</v>
      </c>
      <c r="B69" s="40" t="s">
        <v>99</v>
      </c>
      <c r="C69" s="40" t="s">
        <v>12</v>
      </c>
      <c r="D69" s="16">
        <v>2</v>
      </c>
      <c r="E69" s="16" t="s">
        <v>100</v>
      </c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>
        <v>7</v>
      </c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</row>
    <row r="70" spans="1:40" x14ac:dyDescent="0.25">
      <c r="A70" s="44" t="s">
        <v>116</v>
      </c>
      <c r="B70" s="40" t="s">
        <v>101</v>
      </c>
      <c r="C70" s="40" t="s">
        <v>12</v>
      </c>
      <c r="D70" s="16">
        <v>3</v>
      </c>
      <c r="E70" s="16" t="s">
        <v>102</v>
      </c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>
        <v>6</v>
      </c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</row>
    <row r="71" spans="1:40" x14ac:dyDescent="0.25">
      <c r="A71" s="44" t="s">
        <v>116</v>
      </c>
      <c r="B71" s="40" t="s">
        <v>103</v>
      </c>
      <c r="C71" s="40" t="s">
        <v>68</v>
      </c>
      <c r="D71" s="16">
        <v>4</v>
      </c>
      <c r="E71" s="16" t="s">
        <v>104</v>
      </c>
      <c r="F71" s="45"/>
      <c r="G71" s="45"/>
      <c r="H71" s="45"/>
      <c r="I71" s="45"/>
      <c r="J71" s="45"/>
      <c r="K71" s="45"/>
      <c r="L71" s="45"/>
      <c r="M71" s="45"/>
      <c r="N71" s="45">
        <v>5</v>
      </c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</row>
    <row r="72" spans="1:40" x14ac:dyDescent="0.25">
      <c r="A72" s="44" t="s">
        <v>116</v>
      </c>
      <c r="B72" s="40" t="s">
        <v>105</v>
      </c>
      <c r="C72" s="40" t="s">
        <v>86</v>
      </c>
      <c r="D72" s="16">
        <v>5</v>
      </c>
      <c r="E72" s="16" t="s">
        <v>106</v>
      </c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>
        <v>4</v>
      </c>
      <c r="AL72" s="45"/>
      <c r="AM72" s="45"/>
      <c r="AN72" s="45"/>
    </row>
    <row r="73" spans="1:40" x14ac:dyDescent="0.25">
      <c r="A73" s="44" t="s">
        <v>116</v>
      </c>
      <c r="B73" s="40" t="s">
        <v>107</v>
      </c>
      <c r="C73" s="40" t="s">
        <v>12</v>
      </c>
      <c r="D73" s="16">
        <v>6</v>
      </c>
      <c r="E73" s="16" t="s">
        <v>108</v>
      </c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>
        <v>3</v>
      </c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</row>
    <row r="74" spans="1:40" x14ac:dyDescent="0.25">
      <c r="A74" s="44" t="s">
        <v>116</v>
      </c>
      <c r="B74" s="40" t="s">
        <v>109</v>
      </c>
      <c r="C74" s="40" t="s">
        <v>33</v>
      </c>
      <c r="D74" s="16">
        <v>7</v>
      </c>
      <c r="E74" s="16" t="s">
        <v>110</v>
      </c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>
        <v>2</v>
      </c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</row>
    <row r="75" spans="1:40" x14ac:dyDescent="0.25">
      <c r="A75" s="44" t="s">
        <v>116</v>
      </c>
      <c r="B75" s="40" t="s">
        <v>111</v>
      </c>
      <c r="C75" s="40" t="s">
        <v>41</v>
      </c>
      <c r="D75" s="16">
        <v>8</v>
      </c>
      <c r="E75" s="16" t="s">
        <v>112</v>
      </c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>
        <v>1</v>
      </c>
      <c r="AI75" s="45"/>
      <c r="AJ75" s="45"/>
      <c r="AK75" s="45"/>
      <c r="AL75" s="45"/>
      <c r="AM75" s="45"/>
      <c r="AN75" s="45"/>
    </row>
    <row r="76" spans="1:40" x14ac:dyDescent="0.25">
      <c r="A76" s="37" t="s">
        <v>320</v>
      </c>
      <c r="B76" s="40"/>
      <c r="C76" s="40"/>
      <c r="D76" s="16"/>
      <c r="E76" s="16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</row>
    <row r="77" spans="1:40" x14ac:dyDescent="0.25">
      <c r="A77" s="43" t="s">
        <v>323</v>
      </c>
      <c r="B77" s="40" t="s">
        <v>321</v>
      </c>
      <c r="C77" s="40" t="s">
        <v>322</v>
      </c>
      <c r="D77" s="16">
        <v>1</v>
      </c>
      <c r="E77" s="16" t="s">
        <v>78</v>
      </c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>
        <v>8</v>
      </c>
      <c r="AH77" s="45"/>
      <c r="AI77" s="45"/>
      <c r="AJ77" s="45"/>
      <c r="AK77" s="45"/>
      <c r="AL77" s="45"/>
      <c r="AM77" s="45"/>
      <c r="AN77" s="45"/>
    </row>
    <row r="78" spans="1:40" x14ac:dyDescent="0.25">
      <c r="A78" s="37" t="s">
        <v>324</v>
      </c>
      <c r="B78" s="40"/>
      <c r="C78" s="40"/>
      <c r="D78" s="16"/>
      <c r="E78" s="16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</row>
    <row r="79" spans="1:40" x14ac:dyDescent="0.25">
      <c r="A79" s="37" t="s">
        <v>310</v>
      </c>
      <c r="B79" s="40"/>
      <c r="C79" s="40"/>
      <c r="D79" s="16"/>
      <c r="E79" s="16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</row>
    <row r="80" spans="1:40" x14ac:dyDescent="0.25">
      <c r="A80" s="37" t="s">
        <v>325</v>
      </c>
      <c r="B80" s="40"/>
      <c r="C80" s="40"/>
      <c r="D80" s="16"/>
      <c r="E80" s="16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</row>
    <row r="81" spans="1:40" x14ac:dyDescent="0.25">
      <c r="A81" s="43">
        <v>1</v>
      </c>
      <c r="B81" s="40" t="s">
        <v>305</v>
      </c>
      <c r="C81" s="40" t="s">
        <v>82</v>
      </c>
      <c r="D81" s="16">
        <v>1</v>
      </c>
      <c r="E81" s="16">
        <v>657</v>
      </c>
      <c r="F81" s="45"/>
      <c r="G81" s="45"/>
      <c r="H81" s="45"/>
      <c r="I81" s="45"/>
      <c r="J81" s="45"/>
      <c r="K81" s="45"/>
      <c r="L81" s="45"/>
      <c r="M81" s="45">
        <v>8</v>
      </c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</row>
    <row r="82" spans="1:40" x14ac:dyDescent="0.25">
      <c r="A82" s="43">
        <v>2</v>
      </c>
      <c r="B82" s="40" t="s">
        <v>306</v>
      </c>
      <c r="C82" s="40" t="s">
        <v>82</v>
      </c>
      <c r="D82" s="16">
        <v>2</v>
      </c>
      <c r="E82" s="16" t="s">
        <v>326</v>
      </c>
      <c r="F82" s="45"/>
      <c r="G82" s="45"/>
      <c r="H82" s="45"/>
      <c r="I82" s="45"/>
      <c r="J82" s="45"/>
      <c r="K82" s="45"/>
      <c r="L82" s="45"/>
      <c r="M82" s="45">
        <v>6</v>
      </c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</row>
    <row r="83" spans="1:40" x14ac:dyDescent="0.25">
      <c r="A83" s="43">
        <v>3</v>
      </c>
      <c r="B83" s="40" t="s">
        <v>327</v>
      </c>
      <c r="C83" s="40" t="s">
        <v>197</v>
      </c>
      <c r="D83" s="16">
        <v>3</v>
      </c>
      <c r="E83" s="16">
        <v>574</v>
      </c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>
        <v>4</v>
      </c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</row>
    <row r="84" spans="1:40" x14ac:dyDescent="0.25">
      <c r="A84" s="43">
        <v>4</v>
      </c>
      <c r="B84" s="40" t="s">
        <v>328</v>
      </c>
      <c r="C84" s="40" t="s">
        <v>82</v>
      </c>
      <c r="D84" s="16">
        <v>4</v>
      </c>
      <c r="E84" s="16">
        <v>508</v>
      </c>
      <c r="F84" s="45"/>
      <c r="G84" s="45"/>
      <c r="H84" s="45"/>
      <c r="I84" s="45"/>
      <c r="J84" s="45"/>
      <c r="K84" s="45"/>
      <c r="L84" s="45"/>
      <c r="M84" s="45">
        <v>2</v>
      </c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</row>
    <row r="85" spans="1:40" x14ac:dyDescent="0.25">
      <c r="A85" s="37" t="s">
        <v>312</v>
      </c>
      <c r="B85" s="40"/>
      <c r="C85" s="40"/>
      <c r="D85" s="16"/>
      <c r="E85" s="16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</row>
    <row r="86" spans="1:40" x14ac:dyDescent="0.25">
      <c r="A86" s="37" t="s">
        <v>313</v>
      </c>
      <c r="B86" s="40"/>
      <c r="C86" s="40"/>
      <c r="D86" s="16"/>
      <c r="E86" s="16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</row>
    <row r="87" spans="1:40" x14ac:dyDescent="0.25">
      <c r="A87" s="37" t="s">
        <v>329</v>
      </c>
      <c r="B87" s="40"/>
      <c r="C87" s="40"/>
      <c r="D87" s="16"/>
      <c r="E87" s="16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</row>
    <row r="88" spans="1:40" x14ac:dyDescent="0.25">
      <c r="A88" s="37" t="s">
        <v>315</v>
      </c>
      <c r="B88" s="40"/>
      <c r="C88" s="40"/>
      <c r="D88" s="16"/>
      <c r="E88" s="16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</row>
    <row r="89" spans="1:40" x14ac:dyDescent="0.25">
      <c r="B89" s="40"/>
      <c r="C89" s="40"/>
      <c r="D89" s="16"/>
      <c r="E89" s="16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</row>
    <row r="90" spans="1:40" x14ac:dyDescent="0.25">
      <c r="A90" s="37" t="s">
        <v>225</v>
      </c>
      <c r="B90" s="40"/>
      <c r="C90" s="40"/>
      <c r="D90" s="16"/>
      <c r="E90" s="16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</row>
    <row r="91" spans="1:40" x14ac:dyDescent="0.25">
      <c r="B91" s="40"/>
      <c r="C91" s="40"/>
      <c r="D91" s="16"/>
      <c r="E91" s="16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</row>
    <row r="92" spans="1:40" x14ac:dyDescent="0.25">
      <c r="A92" s="37" t="s">
        <v>226</v>
      </c>
      <c r="B92" s="40"/>
      <c r="C92" s="40"/>
      <c r="D92" s="16"/>
      <c r="E92" s="16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</row>
    <row r="93" spans="1:40" x14ac:dyDescent="0.25">
      <c r="A93" s="37" t="s">
        <v>275</v>
      </c>
      <c r="B93" s="40"/>
      <c r="C93" s="40"/>
      <c r="D93" s="16"/>
      <c r="E93" s="16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</row>
    <row r="94" spans="1:40" x14ac:dyDescent="0.25">
      <c r="A94" s="43" t="s">
        <v>214</v>
      </c>
      <c r="B94" s="40" t="s">
        <v>203</v>
      </c>
      <c r="C94" s="40" t="s">
        <v>24</v>
      </c>
      <c r="D94" s="16">
        <v>1</v>
      </c>
      <c r="E94" s="16" t="s">
        <v>276</v>
      </c>
      <c r="F94" s="45">
        <v>8</v>
      </c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</row>
    <row r="95" spans="1:40" x14ac:dyDescent="0.25">
      <c r="A95" s="43" t="s">
        <v>214</v>
      </c>
      <c r="B95" s="40" t="s">
        <v>277</v>
      </c>
      <c r="C95" s="40" t="s">
        <v>86</v>
      </c>
      <c r="D95" s="16">
        <v>2</v>
      </c>
      <c r="E95" s="16" t="s">
        <v>278</v>
      </c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>
        <v>6</v>
      </c>
      <c r="AL95" s="45"/>
      <c r="AM95" s="45"/>
      <c r="AN95" s="45"/>
    </row>
    <row r="96" spans="1:40" x14ac:dyDescent="0.25">
      <c r="A96" s="37" t="s">
        <v>300</v>
      </c>
      <c r="B96" s="40"/>
      <c r="C96" s="40"/>
      <c r="D96" s="16"/>
      <c r="E96" s="16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</row>
    <row r="97" spans="1:40" x14ac:dyDescent="0.25">
      <c r="A97" s="43" t="s">
        <v>45</v>
      </c>
      <c r="B97" s="40" t="s">
        <v>281</v>
      </c>
      <c r="C97" s="40" t="s">
        <v>86</v>
      </c>
      <c r="D97" s="16">
        <v>1</v>
      </c>
      <c r="E97" s="16" t="s">
        <v>282</v>
      </c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>
        <v>8</v>
      </c>
      <c r="AL97" s="45"/>
      <c r="AM97" s="45"/>
      <c r="AN97" s="45"/>
    </row>
    <row r="98" spans="1:40" x14ac:dyDescent="0.25">
      <c r="A98" s="37" t="s">
        <v>301</v>
      </c>
      <c r="B98" s="40"/>
      <c r="C98" s="40"/>
      <c r="D98" s="16"/>
      <c r="E98" s="16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</row>
    <row r="99" spans="1:40" x14ac:dyDescent="0.25">
      <c r="A99" s="43" t="s">
        <v>48</v>
      </c>
      <c r="B99" s="40" t="s">
        <v>283</v>
      </c>
      <c r="C99" s="40" t="s">
        <v>65</v>
      </c>
      <c r="D99" s="16">
        <v>1</v>
      </c>
      <c r="E99" s="16">
        <v>244</v>
      </c>
      <c r="F99" s="45"/>
      <c r="G99" s="45"/>
      <c r="H99" s="45">
        <v>8</v>
      </c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</row>
    <row r="100" spans="1:40" x14ac:dyDescent="0.25">
      <c r="A100" s="43" t="s">
        <v>48</v>
      </c>
      <c r="B100" s="40" t="s">
        <v>284</v>
      </c>
      <c r="C100" s="40" t="s">
        <v>65</v>
      </c>
      <c r="D100" s="16">
        <v>2</v>
      </c>
      <c r="E100" s="16">
        <v>178</v>
      </c>
      <c r="F100" s="45"/>
      <c r="G100" s="45"/>
      <c r="H100" s="45">
        <v>6</v>
      </c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</row>
    <row r="101" spans="1:40" x14ac:dyDescent="0.25">
      <c r="A101" s="37" t="s">
        <v>227</v>
      </c>
      <c r="B101" s="40"/>
      <c r="C101" s="40"/>
      <c r="D101" s="16"/>
      <c r="E101" s="16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</row>
    <row r="102" spans="1:40" x14ac:dyDescent="0.25">
      <c r="A102" s="43" t="s">
        <v>83</v>
      </c>
      <c r="B102" s="40" t="s">
        <v>40</v>
      </c>
      <c r="C102" s="40" t="s">
        <v>41</v>
      </c>
      <c r="D102" s="16">
        <v>1</v>
      </c>
      <c r="E102" s="16">
        <v>313</v>
      </c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>
        <v>8</v>
      </c>
      <c r="AI102" s="45"/>
      <c r="AJ102" s="45"/>
      <c r="AK102" s="45"/>
      <c r="AL102" s="45"/>
      <c r="AM102" s="45"/>
      <c r="AN102" s="45"/>
    </row>
    <row r="103" spans="1:40" x14ac:dyDescent="0.25">
      <c r="A103" s="43" t="s">
        <v>83</v>
      </c>
      <c r="B103" s="40" t="s">
        <v>81</v>
      </c>
      <c r="C103" s="40" t="s">
        <v>41</v>
      </c>
      <c r="D103" s="16">
        <v>2</v>
      </c>
      <c r="E103" s="16" t="s">
        <v>229</v>
      </c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>
        <v>7</v>
      </c>
      <c r="AI103" s="45"/>
      <c r="AJ103" s="45"/>
      <c r="AK103" s="45"/>
      <c r="AL103" s="45"/>
      <c r="AM103" s="45"/>
      <c r="AN103" s="45"/>
    </row>
    <row r="104" spans="1:40" x14ac:dyDescent="0.25">
      <c r="A104" s="43" t="s">
        <v>83</v>
      </c>
      <c r="B104" s="40" t="s">
        <v>77</v>
      </c>
      <c r="C104" s="40" t="s">
        <v>24</v>
      </c>
      <c r="D104" s="16">
        <v>3</v>
      </c>
      <c r="E104" s="16" t="s">
        <v>230</v>
      </c>
      <c r="F104" s="45">
        <v>6</v>
      </c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</row>
    <row r="105" spans="1:40" x14ac:dyDescent="0.25">
      <c r="A105" s="43" t="s">
        <v>83</v>
      </c>
      <c r="B105" s="40" t="s">
        <v>43</v>
      </c>
      <c r="C105" s="40" t="s">
        <v>25</v>
      </c>
      <c r="D105" s="16">
        <v>4</v>
      </c>
      <c r="E105" s="16" t="s">
        <v>231</v>
      </c>
      <c r="F105" s="45"/>
      <c r="G105" s="45"/>
      <c r="H105" s="45"/>
      <c r="I105" s="45">
        <v>5</v>
      </c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</row>
    <row r="106" spans="1:40" x14ac:dyDescent="0.25">
      <c r="A106" s="43" t="s">
        <v>83</v>
      </c>
      <c r="B106" s="40" t="s">
        <v>44</v>
      </c>
      <c r="C106" s="40" t="s">
        <v>25</v>
      </c>
      <c r="D106" s="16">
        <v>5</v>
      </c>
      <c r="E106" s="16" t="s">
        <v>232</v>
      </c>
      <c r="F106" s="45"/>
      <c r="G106" s="45"/>
      <c r="H106" s="45"/>
      <c r="I106" s="45">
        <v>3</v>
      </c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</row>
    <row r="107" spans="1:40" x14ac:dyDescent="0.25">
      <c r="A107" s="43" t="s">
        <v>83</v>
      </c>
      <c r="B107" s="40" t="s">
        <v>233</v>
      </c>
      <c r="C107" s="40" t="s">
        <v>68</v>
      </c>
      <c r="D107" s="16">
        <v>6</v>
      </c>
      <c r="E107" s="16" t="s">
        <v>234</v>
      </c>
      <c r="F107" s="45"/>
      <c r="G107" s="45"/>
      <c r="H107" s="45"/>
      <c r="I107" s="45"/>
      <c r="J107" s="45"/>
      <c r="K107" s="45"/>
      <c r="L107" s="45"/>
      <c r="M107" s="45"/>
      <c r="N107" s="45">
        <v>2</v>
      </c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</row>
    <row r="108" spans="1:40" x14ac:dyDescent="0.25">
      <c r="A108" s="37" t="s">
        <v>228</v>
      </c>
      <c r="B108" s="40"/>
      <c r="C108" s="40"/>
      <c r="D108" s="16"/>
      <c r="E108" s="16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</row>
    <row r="109" spans="1:40" x14ac:dyDescent="0.25">
      <c r="A109" s="43" t="s">
        <v>84</v>
      </c>
      <c r="B109" s="40" t="s">
        <v>57</v>
      </c>
      <c r="C109" s="40" t="s">
        <v>24</v>
      </c>
      <c r="D109" s="16">
        <v>1</v>
      </c>
      <c r="E109" s="16">
        <v>300</v>
      </c>
      <c r="F109" s="45">
        <v>8</v>
      </c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</row>
    <row r="110" spans="1:40" x14ac:dyDescent="0.25">
      <c r="A110" s="43" t="s">
        <v>84</v>
      </c>
      <c r="B110" s="40" t="s">
        <v>236</v>
      </c>
      <c r="C110" s="40" t="s">
        <v>65</v>
      </c>
      <c r="D110" s="16">
        <v>2</v>
      </c>
      <c r="E110" s="16" t="s">
        <v>237</v>
      </c>
      <c r="F110" s="45"/>
      <c r="G110" s="45"/>
      <c r="H110" s="45">
        <v>7</v>
      </c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</row>
    <row r="111" spans="1:40" x14ac:dyDescent="0.25">
      <c r="A111" s="43" t="s">
        <v>84</v>
      </c>
      <c r="B111" s="40" t="s">
        <v>62</v>
      </c>
      <c r="C111" s="40" t="s">
        <v>25</v>
      </c>
      <c r="D111" s="16">
        <v>3</v>
      </c>
      <c r="E111" s="16" t="s">
        <v>238</v>
      </c>
      <c r="F111" s="45"/>
      <c r="G111" s="45"/>
      <c r="H111" s="45"/>
      <c r="I111" s="45">
        <v>6</v>
      </c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</row>
    <row r="112" spans="1:40" x14ac:dyDescent="0.25">
      <c r="A112" s="43" t="s">
        <v>84</v>
      </c>
      <c r="B112" s="40" t="s">
        <v>64</v>
      </c>
      <c r="C112" s="40" t="s">
        <v>65</v>
      </c>
      <c r="D112" s="16">
        <v>4</v>
      </c>
      <c r="E112" s="16">
        <v>246</v>
      </c>
      <c r="F112" s="45"/>
      <c r="G112" s="45"/>
      <c r="H112" s="45">
        <v>5</v>
      </c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</row>
    <row r="113" spans="1:40" x14ac:dyDescent="0.25">
      <c r="A113" s="43" t="s">
        <v>84</v>
      </c>
      <c r="B113" s="40" t="s">
        <v>239</v>
      </c>
      <c r="C113" s="40" t="s">
        <v>41</v>
      </c>
      <c r="D113" s="16">
        <v>5</v>
      </c>
      <c r="E113" s="16" t="s">
        <v>240</v>
      </c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>
        <v>4</v>
      </c>
      <c r="AI113" s="45"/>
      <c r="AJ113" s="45"/>
      <c r="AK113" s="45"/>
      <c r="AL113" s="45"/>
      <c r="AM113" s="45"/>
      <c r="AN113" s="45"/>
    </row>
    <row r="114" spans="1:40" x14ac:dyDescent="0.25">
      <c r="A114" s="43" t="s">
        <v>84</v>
      </c>
      <c r="B114" s="40" t="s">
        <v>67</v>
      </c>
      <c r="C114" s="40" t="s">
        <v>18</v>
      </c>
      <c r="D114" s="16">
        <v>6</v>
      </c>
      <c r="E114" s="16" t="s">
        <v>241</v>
      </c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>
        <v>3</v>
      </c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</row>
    <row r="115" spans="1:40" x14ac:dyDescent="0.25">
      <c r="A115" s="43" t="s">
        <v>84</v>
      </c>
      <c r="B115" s="40" t="s">
        <v>242</v>
      </c>
      <c r="C115" s="40" t="s">
        <v>41</v>
      </c>
      <c r="D115" s="16">
        <v>7</v>
      </c>
      <c r="E115" s="16" t="s">
        <v>243</v>
      </c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>
        <v>2</v>
      </c>
      <c r="AI115" s="45"/>
      <c r="AJ115" s="45"/>
      <c r="AK115" s="45"/>
      <c r="AL115" s="45"/>
      <c r="AM115" s="45"/>
      <c r="AN115" s="45"/>
    </row>
    <row r="116" spans="1:40" x14ac:dyDescent="0.25">
      <c r="A116" s="43" t="s">
        <v>84</v>
      </c>
      <c r="B116" s="40" t="s">
        <v>244</v>
      </c>
      <c r="C116" s="40" t="s">
        <v>18</v>
      </c>
      <c r="D116" s="16">
        <v>8</v>
      </c>
      <c r="E116" s="16">
        <v>205</v>
      </c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>
        <v>1</v>
      </c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</row>
    <row r="117" spans="1:40" x14ac:dyDescent="0.25">
      <c r="A117" s="37" t="s">
        <v>254</v>
      </c>
      <c r="B117" s="40"/>
      <c r="C117" s="40"/>
      <c r="D117" s="40"/>
      <c r="E117" s="40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</row>
    <row r="118" spans="1:40" x14ac:dyDescent="0.25">
      <c r="A118" s="43" t="s">
        <v>115</v>
      </c>
      <c r="B118" s="40" t="s">
        <v>90</v>
      </c>
      <c r="C118" s="40" t="s">
        <v>86</v>
      </c>
      <c r="D118" s="16">
        <v>1</v>
      </c>
      <c r="E118" s="16" t="s">
        <v>245</v>
      </c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>
        <v>8</v>
      </c>
      <c r="AL118" s="45"/>
      <c r="AM118" s="45"/>
      <c r="AN118" s="45"/>
    </row>
    <row r="119" spans="1:40" x14ac:dyDescent="0.25">
      <c r="A119" s="43" t="s">
        <v>115</v>
      </c>
      <c r="B119" s="40" t="s">
        <v>88</v>
      </c>
      <c r="C119" s="40" t="s">
        <v>18</v>
      </c>
      <c r="D119" s="16">
        <v>2</v>
      </c>
      <c r="E119" s="16">
        <v>299</v>
      </c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>
        <v>7</v>
      </c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</row>
    <row r="120" spans="1:40" x14ac:dyDescent="0.25">
      <c r="A120" s="43" t="s">
        <v>115</v>
      </c>
      <c r="B120" s="40" t="s">
        <v>85</v>
      </c>
      <c r="C120" s="40" t="s">
        <v>86</v>
      </c>
      <c r="D120" s="16">
        <v>3</v>
      </c>
      <c r="E120" s="16">
        <v>297</v>
      </c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>
        <v>6</v>
      </c>
      <c r="AL120" s="45"/>
      <c r="AM120" s="45"/>
      <c r="AN120" s="45"/>
    </row>
    <row r="121" spans="1:40" x14ac:dyDescent="0.25">
      <c r="A121" s="43" t="s">
        <v>115</v>
      </c>
      <c r="B121" s="40" t="s">
        <v>96</v>
      </c>
      <c r="C121" s="40" t="s">
        <v>18</v>
      </c>
      <c r="D121" s="16">
        <v>4</v>
      </c>
      <c r="E121" s="16" t="s">
        <v>246</v>
      </c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>
        <v>5</v>
      </c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</row>
    <row r="122" spans="1:40" x14ac:dyDescent="0.25">
      <c r="A122" s="43" t="s">
        <v>115</v>
      </c>
      <c r="B122" s="40" t="s">
        <v>93</v>
      </c>
      <c r="C122" s="40" t="s">
        <v>86</v>
      </c>
      <c r="D122" s="16">
        <v>5</v>
      </c>
      <c r="E122" s="16">
        <v>274</v>
      </c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>
        <v>4</v>
      </c>
      <c r="AL122" s="45"/>
      <c r="AM122" s="45"/>
      <c r="AN122" s="45"/>
    </row>
    <row r="123" spans="1:40" x14ac:dyDescent="0.25">
      <c r="A123" s="43" t="s">
        <v>115</v>
      </c>
      <c r="B123" s="40" t="s">
        <v>247</v>
      </c>
      <c r="C123" s="40" t="s">
        <v>86</v>
      </c>
      <c r="D123" s="16">
        <v>6</v>
      </c>
      <c r="E123" s="16" t="s">
        <v>248</v>
      </c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>
        <v>3</v>
      </c>
      <c r="AL123" s="45"/>
      <c r="AM123" s="45"/>
      <c r="AN123" s="45"/>
    </row>
    <row r="124" spans="1:40" x14ac:dyDescent="0.25">
      <c r="A124" s="43" t="s">
        <v>115</v>
      </c>
      <c r="B124" s="40" t="s">
        <v>97</v>
      </c>
      <c r="C124" s="40" t="s">
        <v>18</v>
      </c>
      <c r="D124" s="16">
        <v>7</v>
      </c>
      <c r="E124" s="16">
        <v>218</v>
      </c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>
        <v>2</v>
      </c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</row>
    <row r="125" spans="1:40" x14ac:dyDescent="0.25">
      <c r="A125" s="43" t="s">
        <v>115</v>
      </c>
      <c r="B125" s="40" t="s">
        <v>249</v>
      </c>
      <c r="C125" s="40" t="s">
        <v>86</v>
      </c>
      <c r="D125" s="16">
        <v>8</v>
      </c>
      <c r="E125" s="16" t="s">
        <v>250</v>
      </c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>
        <v>1</v>
      </c>
      <c r="AL125" s="45"/>
      <c r="AM125" s="45"/>
      <c r="AN125" s="45"/>
    </row>
    <row r="126" spans="1:40" x14ac:dyDescent="0.25">
      <c r="A126" s="37" t="s">
        <v>255</v>
      </c>
      <c r="B126" s="40"/>
      <c r="C126" s="40"/>
      <c r="D126" s="16"/>
      <c r="E126" s="16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</row>
    <row r="127" spans="1:40" x14ac:dyDescent="0.25">
      <c r="A127" s="43" t="s">
        <v>116</v>
      </c>
      <c r="B127" s="40" t="s">
        <v>103</v>
      </c>
      <c r="C127" s="40" t="s">
        <v>68</v>
      </c>
      <c r="D127" s="16">
        <v>1</v>
      </c>
      <c r="E127" s="16">
        <v>264</v>
      </c>
      <c r="F127" s="45"/>
      <c r="G127" s="45"/>
      <c r="H127" s="45"/>
      <c r="I127" s="45"/>
      <c r="J127" s="45"/>
      <c r="K127" s="45"/>
      <c r="L127" s="45"/>
      <c r="M127" s="45"/>
      <c r="N127" s="45">
        <v>8</v>
      </c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</row>
    <row r="128" spans="1:40" x14ac:dyDescent="0.25">
      <c r="A128" s="43" t="s">
        <v>116</v>
      </c>
      <c r="B128" s="40" t="s">
        <v>111</v>
      </c>
      <c r="C128" s="40" t="s">
        <v>41</v>
      </c>
      <c r="D128" s="16">
        <v>2</v>
      </c>
      <c r="E128" s="16">
        <v>259</v>
      </c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>
        <v>7</v>
      </c>
      <c r="AI128" s="45"/>
      <c r="AJ128" s="45"/>
      <c r="AK128" s="45"/>
      <c r="AL128" s="45"/>
      <c r="AM128" s="45"/>
      <c r="AN128" s="45"/>
    </row>
    <row r="129" spans="1:40" x14ac:dyDescent="0.25">
      <c r="A129" s="43" t="s">
        <v>116</v>
      </c>
      <c r="B129" s="40" t="s">
        <v>105</v>
      </c>
      <c r="C129" s="40" t="s">
        <v>86</v>
      </c>
      <c r="D129" s="16">
        <v>3</v>
      </c>
      <c r="E129" s="16" t="s">
        <v>252</v>
      </c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>
        <v>6</v>
      </c>
      <c r="AL129" s="45"/>
      <c r="AM129" s="45"/>
      <c r="AN129" s="45"/>
    </row>
    <row r="130" spans="1:40" x14ac:dyDescent="0.25">
      <c r="A130" s="43" t="s">
        <v>116</v>
      </c>
      <c r="B130" s="40" t="s">
        <v>114</v>
      </c>
      <c r="C130" s="40" t="s">
        <v>86</v>
      </c>
      <c r="D130" s="16">
        <v>4</v>
      </c>
      <c r="E130" s="16">
        <v>226</v>
      </c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>
        <v>5</v>
      </c>
      <c r="AL130" s="45"/>
      <c r="AM130" s="45"/>
      <c r="AN130" s="45"/>
    </row>
    <row r="131" spans="1:40" x14ac:dyDescent="0.25">
      <c r="A131" s="43" t="s">
        <v>116</v>
      </c>
      <c r="B131" s="40" t="s">
        <v>113</v>
      </c>
      <c r="C131" s="40" t="s">
        <v>41</v>
      </c>
      <c r="D131" s="16">
        <v>5</v>
      </c>
      <c r="E131" s="16">
        <v>192</v>
      </c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>
        <v>3</v>
      </c>
      <c r="AI131" s="45"/>
      <c r="AJ131" s="45"/>
      <c r="AK131" s="45"/>
      <c r="AL131" s="45"/>
      <c r="AM131" s="45"/>
      <c r="AN131" s="45"/>
    </row>
    <row r="132" spans="1:40" x14ac:dyDescent="0.25">
      <c r="A132" s="43" t="s">
        <v>116</v>
      </c>
      <c r="B132" s="40" t="s">
        <v>253</v>
      </c>
      <c r="C132" s="40" t="s">
        <v>65</v>
      </c>
      <c r="D132" s="16">
        <v>6</v>
      </c>
      <c r="E132" s="16">
        <v>187</v>
      </c>
      <c r="F132" s="45"/>
      <c r="G132" s="45"/>
      <c r="H132" s="45">
        <v>2</v>
      </c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</row>
    <row r="133" spans="1:40" x14ac:dyDescent="0.25">
      <c r="A133" s="41" t="s">
        <v>302</v>
      </c>
      <c r="B133" s="40"/>
      <c r="C133" s="40"/>
      <c r="D133" s="40"/>
      <c r="E133" s="40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</row>
    <row r="134" spans="1:40" x14ac:dyDescent="0.25">
      <c r="A134" s="40" t="s">
        <v>287</v>
      </c>
      <c r="B134" s="40" t="s">
        <v>285</v>
      </c>
      <c r="C134" s="40" t="s">
        <v>286</v>
      </c>
      <c r="D134" s="16">
        <v>1</v>
      </c>
      <c r="E134" s="16">
        <v>290</v>
      </c>
      <c r="F134" s="45"/>
      <c r="G134" s="45"/>
      <c r="H134" s="45"/>
      <c r="I134" s="45"/>
      <c r="J134" s="45"/>
      <c r="K134" s="45"/>
      <c r="L134" s="45">
        <v>8</v>
      </c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</row>
    <row r="135" spans="1:40" x14ac:dyDescent="0.25">
      <c r="A135" s="41" t="s">
        <v>256</v>
      </c>
      <c r="B135" s="40"/>
      <c r="C135" s="40"/>
      <c r="D135" s="16"/>
      <c r="E135" s="16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</row>
    <row r="136" spans="1:40" x14ac:dyDescent="0.25">
      <c r="A136" s="41" t="s">
        <v>257</v>
      </c>
      <c r="B136" s="40"/>
      <c r="C136" s="40"/>
      <c r="D136" s="16"/>
      <c r="E136" s="16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</row>
    <row r="137" spans="1:40" x14ac:dyDescent="0.25">
      <c r="A137" s="41" t="s">
        <v>258</v>
      </c>
      <c r="B137" s="40"/>
      <c r="C137" s="40"/>
      <c r="D137" s="16"/>
      <c r="E137" s="16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</row>
    <row r="138" spans="1:40" x14ac:dyDescent="0.25">
      <c r="A138" s="41" t="s">
        <v>303</v>
      </c>
      <c r="B138" s="40"/>
      <c r="C138" s="40"/>
      <c r="D138" s="16"/>
      <c r="E138" s="16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</row>
    <row r="139" spans="1:40" x14ac:dyDescent="0.25">
      <c r="A139" s="40" t="s">
        <v>298</v>
      </c>
      <c r="B139" s="40" t="s">
        <v>288</v>
      </c>
      <c r="C139" s="40" t="s">
        <v>251</v>
      </c>
      <c r="D139" s="16">
        <v>1</v>
      </c>
      <c r="E139" s="16" t="s">
        <v>289</v>
      </c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>
        <v>8</v>
      </c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</row>
    <row r="140" spans="1:40" x14ac:dyDescent="0.25">
      <c r="A140" s="40" t="s">
        <v>298</v>
      </c>
      <c r="B140" s="40" t="s">
        <v>290</v>
      </c>
      <c r="C140" s="40" t="s">
        <v>147</v>
      </c>
      <c r="D140" s="16">
        <v>2</v>
      </c>
      <c r="E140" s="16" t="s">
        <v>235</v>
      </c>
      <c r="F140" s="45"/>
      <c r="G140" s="45"/>
      <c r="H140" s="45"/>
      <c r="I140" s="45"/>
      <c r="J140" s="45"/>
      <c r="K140" s="45">
        <v>6</v>
      </c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</row>
    <row r="141" spans="1:40" x14ac:dyDescent="0.25">
      <c r="A141" s="41" t="s">
        <v>304</v>
      </c>
      <c r="B141" s="40"/>
      <c r="C141" s="40"/>
      <c r="D141" s="16"/>
      <c r="E141" s="16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</row>
    <row r="142" spans="1:40" x14ac:dyDescent="0.25">
      <c r="A142" s="40" t="s">
        <v>299</v>
      </c>
      <c r="B142" s="40" t="s">
        <v>291</v>
      </c>
      <c r="C142" s="40" t="s">
        <v>24</v>
      </c>
      <c r="D142" s="16">
        <v>1</v>
      </c>
      <c r="E142" s="16" t="s">
        <v>292</v>
      </c>
      <c r="F142" s="45">
        <v>8</v>
      </c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</row>
    <row r="143" spans="1:40" x14ac:dyDescent="0.25">
      <c r="A143" s="40" t="s">
        <v>299</v>
      </c>
      <c r="B143" s="40" t="s">
        <v>293</v>
      </c>
      <c r="C143" s="40" t="s">
        <v>147</v>
      </c>
      <c r="D143" s="16">
        <v>2</v>
      </c>
      <c r="E143" s="16" t="s">
        <v>294</v>
      </c>
      <c r="F143" s="45"/>
      <c r="G143" s="45"/>
      <c r="H143" s="45"/>
      <c r="I143" s="45"/>
      <c r="J143" s="45"/>
      <c r="K143" s="45">
        <v>6</v>
      </c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</row>
    <row r="144" spans="1:40" x14ac:dyDescent="0.25">
      <c r="A144" s="40" t="s">
        <v>299</v>
      </c>
      <c r="B144" s="40" t="s">
        <v>295</v>
      </c>
      <c r="C144" s="40" t="s">
        <v>147</v>
      </c>
      <c r="D144" s="16">
        <v>3</v>
      </c>
      <c r="E144" s="16">
        <v>119</v>
      </c>
      <c r="F144" s="45"/>
      <c r="G144" s="45"/>
      <c r="H144" s="45"/>
      <c r="I144" s="45"/>
      <c r="J144" s="45"/>
      <c r="K144" s="45">
        <v>4</v>
      </c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</row>
    <row r="145" spans="1:40" x14ac:dyDescent="0.25">
      <c r="A145" s="40" t="s">
        <v>299</v>
      </c>
      <c r="B145" s="40" t="s">
        <v>296</v>
      </c>
      <c r="C145" s="40" t="s">
        <v>147</v>
      </c>
      <c r="D145" s="16">
        <v>4</v>
      </c>
      <c r="E145" s="16" t="s">
        <v>297</v>
      </c>
      <c r="F145" s="45"/>
      <c r="G145" s="45"/>
      <c r="H145" s="45"/>
      <c r="I145" s="45"/>
      <c r="J145" s="45"/>
      <c r="K145" s="45">
        <v>2</v>
      </c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</row>
    <row r="146" spans="1:40" x14ac:dyDescent="0.25">
      <c r="A146" s="41" t="s">
        <v>274</v>
      </c>
      <c r="B146" s="40"/>
      <c r="C146" s="40"/>
      <c r="D146" s="16"/>
      <c r="E146" s="16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</row>
    <row r="147" spans="1:40" x14ac:dyDescent="0.25">
      <c r="A147" s="40" t="s">
        <v>279</v>
      </c>
      <c r="B147" s="40" t="s">
        <v>266</v>
      </c>
      <c r="C147" s="40" t="s">
        <v>147</v>
      </c>
      <c r="D147" s="16">
        <v>1</v>
      </c>
      <c r="E147" s="16">
        <v>167</v>
      </c>
      <c r="F147" s="45"/>
      <c r="G147" s="45"/>
      <c r="H147" s="45"/>
      <c r="I147" s="45"/>
      <c r="J147" s="45"/>
      <c r="K147" s="45">
        <v>8</v>
      </c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</row>
    <row r="148" spans="1:40" x14ac:dyDescent="0.25">
      <c r="A148" s="40" t="s">
        <v>279</v>
      </c>
      <c r="B148" s="40" t="s">
        <v>267</v>
      </c>
      <c r="C148" s="40" t="s">
        <v>147</v>
      </c>
      <c r="D148" s="16">
        <v>2</v>
      </c>
      <c r="E148" s="16" t="s">
        <v>268</v>
      </c>
      <c r="F148" s="45"/>
      <c r="G148" s="45"/>
      <c r="H148" s="45"/>
      <c r="I148" s="45"/>
      <c r="J148" s="45"/>
      <c r="K148" s="45">
        <v>6</v>
      </c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</row>
    <row r="149" spans="1:40" x14ac:dyDescent="0.25">
      <c r="A149" s="40" t="s">
        <v>279</v>
      </c>
      <c r="B149" s="40" t="s">
        <v>269</v>
      </c>
      <c r="C149" s="40" t="s">
        <v>251</v>
      </c>
      <c r="D149" s="16">
        <v>3</v>
      </c>
      <c r="E149" s="16" t="s">
        <v>270</v>
      </c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>
        <v>4</v>
      </c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</row>
    <row r="150" spans="1:40" x14ac:dyDescent="0.25">
      <c r="A150" s="40" t="s">
        <v>279</v>
      </c>
      <c r="B150" s="40" t="s">
        <v>271</v>
      </c>
      <c r="C150" s="40" t="s">
        <v>147</v>
      </c>
      <c r="D150" s="16">
        <v>4</v>
      </c>
      <c r="E150" s="16" t="s">
        <v>272</v>
      </c>
      <c r="F150" s="45"/>
      <c r="G150" s="45"/>
      <c r="H150" s="45"/>
      <c r="I150" s="45"/>
      <c r="J150" s="45"/>
      <c r="K150" s="45">
        <v>2</v>
      </c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</row>
    <row r="151" spans="1:40" x14ac:dyDescent="0.25">
      <c r="A151" s="41" t="s">
        <v>273</v>
      </c>
      <c r="B151" s="40"/>
      <c r="C151" s="40"/>
      <c r="D151" s="16"/>
      <c r="E151" s="16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</row>
    <row r="152" spans="1:40" x14ac:dyDescent="0.25">
      <c r="A152" s="40" t="s">
        <v>280</v>
      </c>
      <c r="B152" s="40" t="s">
        <v>259</v>
      </c>
      <c r="C152" s="40" t="s">
        <v>86</v>
      </c>
      <c r="D152" s="16">
        <v>1</v>
      </c>
      <c r="E152" s="16" t="s">
        <v>260</v>
      </c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>
        <v>8</v>
      </c>
      <c r="AL152" s="45"/>
      <c r="AM152" s="45"/>
      <c r="AN152" s="45"/>
    </row>
    <row r="153" spans="1:40" x14ac:dyDescent="0.25">
      <c r="A153" s="40" t="s">
        <v>280</v>
      </c>
      <c r="B153" s="40" t="s">
        <v>261</v>
      </c>
      <c r="C153" s="40" t="s">
        <v>147</v>
      </c>
      <c r="D153" s="16">
        <v>2</v>
      </c>
      <c r="E153" s="16" t="s">
        <v>262</v>
      </c>
      <c r="F153" s="45"/>
      <c r="G153" s="45"/>
      <c r="H153" s="45"/>
      <c r="I153" s="45"/>
      <c r="J153" s="45"/>
      <c r="K153" s="45">
        <v>6</v>
      </c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</row>
    <row r="154" spans="1:40" x14ac:dyDescent="0.25">
      <c r="A154" s="40" t="s">
        <v>280</v>
      </c>
      <c r="B154" s="40" t="s">
        <v>263</v>
      </c>
      <c r="C154" s="40" t="s">
        <v>168</v>
      </c>
      <c r="D154" s="16">
        <v>3</v>
      </c>
      <c r="E154" s="16" t="s">
        <v>264</v>
      </c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>
        <v>4</v>
      </c>
      <c r="AJ154" s="45"/>
      <c r="AK154" s="45"/>
      <c r="AL154" s="45"/>
      <c r="AM154" s="45"/>
      <c r="AN154" s="45"/>
    </row>
    <row r="155" spans="1:40" x14ac:dyDescent="0.25">
      <c r="A155" s="40" t="s">
        <v>280</v>
      </c>
      <c r="B155" s="40" t="s">
        <v>265</v>
      </c>
      <c r="C155" s="40" t="s">
        <v>168</v>
      </c>
      <c r="D155" s="16">
        <v>4</v>
      </c>
      <c r="E155" s="16">
        <v>89</v>
      </c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>
        <v>2</v>
      </c>
      <c r="AJ155" s="45"/>
      <c r="AK155" s="45"/>
      <c r="AL155" s="45"/>
      <c r="AM155" s="45"/>
      <c r="AN155" s="45"/>
    </row>
    <row r="156" spans="1:40" x14ac:dyDescent="0.25">
      <c r="A156" s="41" t="s">
        <v>309</v>
      </c>
      <c r="B156" s="40"/>
      <c r="C156" s="40"/>
      <c r="D156" s="16"/>
      <c r="E156" s="16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</row>
    <row r="157" spans="1:40" x14ac:dyDescent="0.25">
      <c r="A157" s="41" t="s">
        <v>308</v>
      </c>
      <c r="B157" s="40"/>
      <c r="C157" s="40"/>
      <c r="D157" s="16"/>
      <c r="E157" s="16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</row>
    <row r="158" spans="1:40" x14ac:dyDescent="0.25">
      <c r="A158" s="40" t="s">
        <v>307</v>
      </c>
      <c r="B158" s="40" t="s">
        <v>305</v>
      </c>
      <c r="C158" s="40" t="s">
        <v>82</v>
      </c>
      <c r="D158" s="16">
        <v>1</v>
      </c>
      <c r="E158" s="16">
        <v>350</v>
      </c>
      <c r="F158" s="45"/>
      <c r="G158" s="45"/>
      <c r="H158" s="45"/>
      <c r="I158" s="45"/>
      <c r="J158" s="45"/>
      <c r="K158" s="45"/>
      <c r="L158" s="45"/>
      <c r="M158" s="45">
        <v>8</v>
      </c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</row>
    <row r="159" spans="1:40" x14ac:dyDescent="0.25">
      <c r="A159" s="40" t="s">
        <v>307</v>
      </c>
      <c r="B159" s="40" t="s">
        <v>306</v>
      </c>
      <c r="C159" s="40" t="s">
        <v>82</v>
      </c>
      <c r="D159" s="16">
        <v>2</v>
      </c>
      <c r="E159" s="16">
        <v>325</v>
      </c>
      <c r="F159" s="45"/>
      <c r="G159" s="45"/>
      <c r="H159" s="45"/>
      <c r="I159" s="45"/>
      <c r="J159" s="45"/>
      <c r="K159" s="45"/>
      <c r="L159" s="45"/>
      <c r="M159" s="45">
        <v>6</v>
      </c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</row>
    <row r="160" spans="1:40" x14ac:dyDescent="0.25">
      <c r="A160" s="41" t="s">
        <v>310</v>
      </c>
      <c r="B160" s="40"/>
      <c r="C160" s="40"/>
      <c r="D160" s="16"/>
      <c r="E160" s="16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</row>
    <row r="161" spans="1:40" x14ac:dyDescent="0.25">
      <c r="A161" s="41" t="s">
        <v>311</v>
      </c>
      <c r="B161" s="40"/>
      <c r="C161" s="40"/>
      <c r="D161" s="16"/>
      <c r="E161" s="16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</row>
    <row r="162" spans="1:40" x14ac:dyDescent="0.25">
      <c r="A162" s="41" t="s">
        <v>312</v>
      </c>
      <c r="B162" s="40"/>
      <c r="C162" s="40"/>
      <c r="D162" s="16"/>
      <c r="E162" s="16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</row>
    <row r="163" spans="1:40" x14ac:dyDescent="0.25">
      <c r="A163" s="41" t="s">
        <v>313</v>
      </c>
      <c r="B163" s="40"/>
      <c r="C163" s="40"/>
      <c r="D163" s="16"/>
      <c r="E163" s="16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</row>
    <row r="164" spans="1:40" x14ac:dyDescent="0.25">
      <c r="A164" s="41" t="s">
        <v>314</v>
      </c>
      <c r="B164" s="40"/>
      <c r="C164" s="40"/>
      <c r="D164" s="16"/>
      <c r="E164" s="16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</row>
    <row r="165" spans="1:40" x14ac:dyDescent="0.25">
      <c r="A165" s="40" t="s">
        <v>319</v>
      </c>
      <c r="B165" s="40" t="s">
        <v>316</v>
      </c>
      <c r="C165" s="40" t="s">
        <v>251</v>
      </c>
      <c r="D165" s="16">
        <v>1</v>
      </c>
      <c r="E165" s="16" t="s">
        <v>317</v>
      </c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>
        <v>8</v>
      </c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</row>
    <row r="166" spans="1:40" x14ac:dyDescent="0.25">
      <c r="A166" s="40" t="s">
        <v>319</v>
      </c>
      <c r="B166" s="40" t="s">
        <v>318</v>
      </c>
      <c r="C166" s="40" t="s">
        <v>251</v>
      </c>
      <c r="D166" s="16">
        <v>2</v>
      </c>
      <c r="E166" s="16" t="s">
        <v>240</v>
      </c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>
        <v>6</v>
      </c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</row>
    <row r="167" spans="1:40" x14ac:dyDescent="0.25">
      <c r="A167" s="41" t="s">
        <v>315</v>
      </c>
      <c r="B167" s="40"/>
      <c r="C167" s="40"/>
      <c r="D167" s="16"/>
      <c r="E167" s="16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</row>
    <row r="168" spans="1:40" x14ac:dyDescent="0.25">
      <c r="A168" s="46"/>
      <c r="B168" s="46"/>
      <c r="C168" s="46"/>
      <c r="D168" s="45"/>
      <c r="E168" s="45"/>
      <c r="F168" s="45" t="s">
        <v>117</v>
      </c>
      <c r="G168" s="45" t="s">
        <v>118</v>
      </c>
      <c r="H168" s="45" t="s">
        <v>119</v>
      </c>
      <c r="I168" s="45" t="s">
        <v>144</v>
      </c>
      <c r="J168" s="45" t="s">
        <v>145</v>
      </c>
      <c r="K168" s="45" t="s">
        <v>120</v>
      </c>
      <c r="L168" s="45" t="s">
        <v>148</v>
      </c>
      <c r="M168" s="45" t="s">
        <v>121</v>
      </c>
      <c r="N168" s="45" t="s">
        <v>122</v>
      </c>
      <c r="O168" s="45" t="s">
        <v>123</v>
      </c>
      <c r="P168" s="45" t="s">
        <v>151</v>
      </c>
      <c r="Q168" s="45" t="s">
        <v>124</v>
      </c>
      <c r="R168" s="45" t="s">
        <v>152</v>
      </c>
      <c r="S168" s="45" t="s">
        <v>153</v>
      </c>
      <c r="T168" s="45" t="s">
        <v>125</v>
      </c>
      <c r="U168" s="45" t="s">
        <v>154</v>
      </c>
      <c r="V168" s="45" t="s">
        <v>156</v>
      </c>
      <c r="W168" s="45" t="s">
        <v>126</v>
      </c>
      <c r="X168" s="45" t="s">
        <v>127</v>
      </c>
      <c r="Y168" s="45" t="s">
        <v>159</v>
      </c>
      <c r="Z168" s="45" t="s">
        <v>161</v>
      </c>
      <c r="AA168" s="45" t="s">
        <v>128</v>
      </c>
      <c r="AB168" s="45" t="s">
        <v>162</v>
      </c>
      <c r="AC168" s="45" t="s">
        <v>129</v>
      </c>
      <c r="AD168" s="45" t="s">
        <v>163</v>
      </c>
      <c r="AE168" s="45" t="s">
        <v>164</v>
      </c>
      <c r="AF168" s="45" t="s">
        <v>130</v>
      </c>
      <c r="AG168" s="45" t="s">
        <v>165</v>
      </c>
      <c r="AH168" s="45" t="s">
        <v>131</v>
      </c>
      <c r="AI168" s="45" t="s">
        <v>169</v>
      </c>
      <c r="AJ168" s="45" t="s">
        <v>170</v>
      </c>
      <c r="AK168" s="45" t="s">
        <v>132</v>
      </c>
      <c r="AL168" s="45" t="s">
        <v>171</v>
      </c>
      <c r="AM168" s="45" t="s">
        <v>173</v>
      </c>
      <c r="AN168" s="45" t="s">
        <v>133</v>
      </c>
    </row>
    <row r="169" spans="1:40" x14ac:dyDescent="0.25">
      <c r="A169" s="46" t="s">
        <v>134</v>
      </c>
      <c r="B169" s="46"/>
      <c r="C169" s="46"/>
      <c r="D169" s="45"/>
      <c r="E169" s="45"/>
      <c r="F169" s="45">
        <f t="shared" ref="F169:AN169" si="0">SUM(F6:F167)</f>
        <v>51</v>
      </c>
      <c r="G169" s="45">
        <f t="shared" si="0"/>
        <v>0</v>
      </c>
      <c r="H169" s="45">
        <f t="shared" si="0"/>
        <v>28</v>
      </c>
      <c r="I169" s="45">
        <f t="shared" si="0"/>
        <v>23</v>
      </c>
      <c r="J169" s="45">
        <f t="shared" si="0"/>
        <v>0</v>
      </c>
      <c r="K169" s="45">
        <f t="shared" si="0"/>
        <v>40</v>
      </c>
      <c r="L169" s="45">
        <f t="shared" si="0"/>
        <v>8</v>
      </c>
      <c r="M169" s="45">
        <f t="shared" si="0"/>
        <v>30</v>
      </c>
      <c r="N169" s="45">
        <f t="shared" si="0"/>
        <v>15</v>
      </c>
      <c r="O169" s="45">
        <f t="shared" si="0"/>
        <v>0</v>
      </c>
      <c r="P169" s="45">
        <f t="shared" si="0"/>
        <v>10</v>
      </c>
      <c r="Q169" s="45">
        <f t="shared" si="0"/>
        <v>26</v>
      </c>
      <c r="R169" s="45">
        <f t="shared" si="0"/>
        <v>0</v>
      </c>
      <c r="S169" s="45">
        <f t="shared" si="0"/>
        <v>0</v>
      </c>
      <c r="T169" s="45">
        <f t="shared" si="0"/>
        <v>0</v>
      </c>
      <c r="U169" s="45">
        <f t="shared" si="0"/>
        <v>0</v>
      </c>
      <c r="V169" s="45">
        <f t="shared" si="0"/>
        <v>0</v>
      </c>
      <c r="W169" s="45">
        <f t="shared" si="0"/>
        <v>9</v>
      </c>
      <c r="X169" s="45">
        <f t="shared" si="0"/>
        <v>96</v>
      </c>
      <c r="Y169" s="45">
        <f t="shared" si="0"/>
        <v>0</v>
      </c>
      <c r="Z169" s="45">
        <f t="shared" si="0"/>
        <v>0</v>
      </c>
      <c r="AA169" s="45">
        <f t="shared" si="0"/>
        <v>39</v>
      </c>
      <c r="AB169" s="45">
        <f t="shared" si="0"/>
        <v>0</v>
      </c>
      <c r="AC169" s="45">
        <f t="shared" si="0"/>
        <v>30</v>
      </c>
      <c r="AD169" s="45">
        <f t="shared" si="0"/>
        <v>0</v>
      </c>
      <c r="AE169" s="45">
        <f t="shared" si="0"/>
        <v>13</v>
      </c>
      <c r="AF169" s="45">
        <f t="shared" si="0"/>
        <v>0</v>
      </c>
      <c r="AG169" s="45">
        <f t="shared" si="0"/>
        <v>8</v>
      </c>
      <c r="AH169" s="45">
        <f t="shared" si="0"/>
        <v>48</v>
      </c>
      <c r="AI169" s="45">
        <f t="shared" si="0"/>
        <v>6</v>
      </c>
      <c r="AJ169" s="45">
        <f t="shared" si="0"/>
        <v>0</v>
      </c>
      <c r="AK169" s="45">
        <f t="shared" si="0"/>
        <v>83</v>
      </c>
      <c r="AL169" s="45">
        <f t="shared" si="0"/>
        <v>0</v>
      </c>
      <c r="AM169" s="45">
        <f t="shared" si="0"/>
        <v>0</v>
      </c>
      <c r="AN169" s="45">
        <f t="shared" si="0"/>
        <v>24</v>
      </c>
    </row>
  </sheetData>
  <mergeCells count="6">
    <mergeCell ref="F1:AN1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AD18" sqref="AD18"/>
    </sheetView>
  </sheetViews>
  <sheetFormatPr defaultRowHeight="12.75" x14ac:dyDescent="0.2"/>
  <cols>
    <col min="1" max="1" width="7.85546875" style="11" customWidth="1"/>
    <col min="2" max="2" width="40.7109375" style="14" customWidth="1"/>
    <col min="3" max="18" width="3.7109375" style="14" customWidth="1"/>
    <col min="19" max="19" width="4.85546875" style="14" customWidth="1"/>
    <col min="20" max="22" width="3.7109375" style="14" customWidth="1"/>
    <col min="23" max="25" width="5.140625" style="14" bestFit="1" customWidth="1"/>
    <col min="26" max="26" width="3.7109375" style="14" customWidth="1"/>
    <col min="27" max="27" width="7.7109375" style="14" customWidth="1"/>
    <col min="28" max="16384" width="9.140625" style="11"/>
  </cols>
  <sheetData>
    <row r="1" spans="1:27" ht="15" customHeight="1" x14ac:dyDescent="0.2">
      <c r="A1" s="21" t="s">
        <v>0</v>
      </c>
      <c r="B1" s="21" t="s">
        <v>1</v>
      </c>
      <c r="C1" s="22" t="s">
        <v>332</v>
      </c>
      <c r="D1" s="22"/>
      <c r="E1" s="22"/>
      <c r="F1" s="22"/>
      <c r="G1" s="22" t="s">
        <v>338</v>
      </c>
      <c r="H1" s="22"/>
      <c r="I1" s="22"/>
      <c r="J1" s="22"/>
      <c r="K1" s="22" t="s">
        <v>336</v>
      </c>
      <c r="L1" s="22"/>
      <c r="M1" s="22"/>
      <c r="N1" s="22"/>
      <c r="O1" s="22" t="s">
        <v>337</v>
      </c>
      <c r="P1" s="22"/>
      <c r="Q1" s="22"/>
      <c r="R1" s="22"/>
      <c r="S1" s="23" t="s">
        <v>135</v>
      </c>
      <c r="T1" s="23"/>
      <c r="U1" s="23"/>
      <c r="V1" s="23"/>
      <c r="W1" s="22" t="s">
        <v>339</v>
      </c>
      <c r="X1" s="22"/>
      <c r="Y1" s="22"/>
      <c r="Z1" s="22"/>
      <c r="AA1" s="24" t="s">
        <v>340</v>
      </c>
    </row>
    <row r="2" spans="1:27" ht="15" customHeight="1" x14ac:dyDescent="0.2">
      <c r="A2" s="21"/>
      <c r="B2" s="21"/>
      <c r="C2" s="12" t="s">
        <v>333</v>
      </c>
      <c r="D2" s="12" t="s">
        <v>192</v>
      </c>
      <c r="E2" s="12" t="s">
        <v>334</v>
      </c>
      <c r="F2" s="12" t="s">
        <v>335</v>
      </c>
      <c r="G2" s="12" t="s">
        <v>333</v>
      </c>
      <c r="H2" s="12" t="s">
        <v>192</v>
      </c>
      <c r="I2" s="12" t="s">
        <v>334</v>
      </c>
      <c r="J2" s="12" t="s">
        <v>335</v>
      </c>
      <c r="K2" s="12" t="s">
        <v>333</v>
      </c>
      <c r="L2" s="12" t="s">
        <v>192</v>
      </c>
      <c r="M2" s="12" t="s">
        <v>334</v>
      </c>
      <c r="N2" s="12" t="s">
        <v>335</v>
      </c>
      <c r="O2" s="12" t="s">
        <v>333</v>
      </c>
      <c r="P2" s="12" t="s">
        <v>192</v>
      </c>
      <c r="Q2" s="12" t="s">
        <v>334</v>
      </c>
      <c r="R2" s="12" t="s">
        <v>335</v>
      </c>
      <c r="S2" s="15" t="s">
        <v>333</v>
      </c>
      <c r="T2" s="15" t="s">
        <v>192</v>
      </c>
      <c r="U2" s="15" t="s">
        <v>334</v>
      </c>
      <c r="V2" s="15" t="s">
        <v>335</v>
      </c>
      <c r="W2" s="12" t="s">
        <v>333</v>
      </c>
      <c r="X2" s="12" t="s">
        <v>192</v>
      </c>
      <c r="Y2" s="12" t="s">
        <v>334</v>
      </c>
      <c r="Z2" s="12" t="s">
        <v>335</v>
      </c>
      <c r="AA2" s="24"/>
    </row>
    <row r="3" spans="1:27" ht="14.25" customHeight="1" x14ac:dyDescent="0.2">
      <c r="A3" s="13"/>
      <c r="B3" s="17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5"/>
      <c r="T3" s="15"/>
      <c r="U3" s="15"/>
      <c r="V3" s="15"/>
      <c r="W3" s="12"/>
      <c r="X3" s="12"/>
      <c r="Y3" s="12"/>
      <c r="Z3" s="12"/>
      <c r="AA3" s="15"/>
    </row>
    <row r="4" spans="1:27" x14ac:dyDescent="0.2">
      <c r="A4" s="12" t="s">
        <v>117</v>
      </c>
      <c r="B4" s="13" t="s">
        <v>141</v>
      </c>
      <c r="C4" s="12">
        <v>2</v>
      </c>
      <c r="D4" s="12">
        <v>2</v>
      </c>
      <c r="E4" s="12">
        <v>1</v>
      </c>
      <c r="F4" s="12"/>
      <c r="G4" s="12"/>
      <c r="H4" s="12"/>
      <c r="I4" s="12">
        <v>1</v>
      </c>
      <c r="J4" s="12">
        <v>2</v>
      </c>
      <c r="K4" s="12"/>
      <c r="L4" s="12"/>
      <c r="M4" s="12">
        <v>2</v>
      </c>
      <c r="N4" s="12">
        <v>1</v>
      </c>
      <c r="O4" s="12">
        <v>2</v>
      </c>
      <c r="P4" s="12">
        <v>2</v>
      </c>
      <c r="Q4" s="12"/>
      <c r="R4" s="12">
        <v>1</v>
      </c>
      <c r="S4" s="15">
        <f>C4+G4+K4+O4</f>
        <v>4</v>
      </c>
      <c r="T4" s="15">
        <f t="shared" ref="T4:V19" si="0">D4+H4+L4+P4</f>
        <v>4</v>
      </c>
      <c r="U4" s="15">
        <f t="shared" si="0"/>
        <v>4</v>
      </c>
      <c r="V4" s="15">
        <f t="shared" si="0"/>
        <v>4</v>
      </c>
      <c r="W4" s="12">
        <f>S4*8</f>
        <v>32</v>
      </c>
      <c r="X4" s="12">
        <f>T4*6</f>
        <v>24</v>
      </c>
      <c r="Y4" s="12">
        <f>U4*4</f>
        <v>16</v>
      </c>
      <c r="Z4" s="12">
        <f>V4*2</f>
        <v>8</v>
      </c>
      <c r="AA4" s="15">
        <f>SUM(W4:Z4)</f>
        <v>80</v>
      </c>
    </row>
    <row r="5" spans="1:27" x14ac:dyDescent="0.2">
      <c r="A5" s="12" t="s">
        <v>118</v>
      </c>
      <c r="B5" s="13" t="s">
        <v>142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>
        <f t="shared" ref="S5:V38" si="1">C5+G5+K5+O5</f>
        <v>0</v>
      </c>
      <c r="T5" s="15">
        <f t="shared" si="0"/>
        <v>0</v>
      </c>
      <c r="U5" s="15">
        <f t="shared" si="0"/>
        <v>0</v>
      </c>
      <c r="V5" s="15">
        <f t="shared" si="0"/>
        <v>0</v>
      </c>
      <c r="W5" s="12">
        <f t="shared" ref="W5:W38" si="2">S5*8</f>
        <v>0</v>
      </c>
      <c r="X5" s="12">
        <f t="shared" ref="X5:X38" si="3">T5*6</f>
        <v>0</v>
      </c>
      <c r="Y5" s="12">
        <f t="shared" ref="Y5:Y38" si="4">U5*4</f>
        <v>0</v>
      </c>
      <c r="Z5" s="12">
        <f t="shared" ref="Z5:Z38" si="5">V5*2</f>
        <v>0</v>
      </c>
      <c r="AA5" s="15">
        <f t="shared" ref="AA5:AA38" si="6">SUM(W5:Z5)</f>
        <v>0</v>
      </c>
    </row>
    <row r="6" spans="1:27" x14ac:dyDescent="0.2">
      <c r="A6" s="12" t="s">
        <v>119</v>
      </c>
      <c r="B6" s="13" t="s">
        <v>143</v>
      </c>
      <c r="C6" s="12"/>
      <c r="D6" s="12"/>
      <c r="E6" s="12"/>
      <c r="F6" s="12"/>
      <c r="G6" s="12"/>
      <c r="H6" s="12"/>
      <c r="I6" s="12">
        <v>1</v>
      </c>
      <c r="J6" s="12">
        <v>1</v>
      </c>
      <c r="K6" s="12"/>
      <c r="L6" s="12">
        <v>1</v>
      </c>
      <c r="M6" s="12"/>
      <c r="N6" s="12"/>
      <c r="O6" s="12"/>
      <c r="P6" s="12">
        <v>1</v>
      </c>
      <c r="Q6" s="12"/>
      <c r="R6" s="12">
        <v>1</v>
      </c>
      <c r="S6" s="15">
        <f t="shared" si="1"/>
        <v>0</v>
      </c>
      <c r="T6" s="15">
        <f t="shared" si="0"/>
        <v>2</v>
      </c>
      <c r="U6" s="15">
        <f t="shared" si="0"/>
        <v>1</v>
      </c>
      <c r="V6" s="15">
        <f t="shared" si="0"/>
        <v>2</v>
      </c>
      <c r="W6" s="12">
        <f t="shared" si="2"/>
        <v>0</v>
      </c>
      <c r="X6" s="12">
        <f t="shared" si="3"/>
        <v>12</v>
      </c>
      <c r="Y6" s="12">
        <f t="shared" si="4"/>
        <v>4</v>
      </c>
      <c r="Z6" s="12">
        <f t="shared" si="5"/>
        <v>4</v>
      </c>
      <c r="AA6" s="15">
        <f t="shared" si="6"/>
        <v>20</v>
      </c>
    </row>
    <row r="7" spans="1:27" x14ac:dyDescent="0.2">
      <c r="A7" s="12" t="s">
        <v>144</v>
      </c>
      <c r="B7" s="13" t="s">
        <v>25</v>
      </c>
      <c r="C7" s="12"/>
      <c r="D7" s="12">
        <v>3</v>
      </c>
      <c r="E7" s="12"/>
      <c r="F7" s="12">
        <v>1</v>
      </c>
      <c r="G7" s="12"/>
      <c r="H7" s="12"/>
      <c r="I7" s="12"/>
      <c r="J7" s="12">
        <v>1</v>
      </c>
      <c r="K7" s="12"/>
      <c r="L7" s="12"/>
      <c r="M7" s="12"/>
      <c r="N7" s="12"/>
      <c r="O7" s="12"/>
      <c r="P7" s="12">
        <v>1</v>
      </c>
      <c r="Q7" s="12">
        <v>1</v>
      </c>
      <c r="R7" s="12">
        <v>1</v>
      </c>
      <c r="S7" s="15">
        <f t="shared" si="1"/>
        <v>0</v>
      </c>
      <c r="T7" s="15">
        <f t="shared" si="0"/>
        <v>4</v>
      </c>
      <c r="U7" s="15">
        <f t="shared" si="0"/>
        <v>1</v>
      </c>
      <c r="V7" s="15">
        <f t="shared" si="0"/>
        <v>3</v>
      </c>
      <c r="W7" s="12">
        <f t="shared" si="2"/>
        <v>0</v>
      </c>
      <c r="X7" s="12">
        <f t="shared" si="3"/>
        <v>24</v>
      </c>
      <c r="Y7" s="12">
        <f t="shared" si="4"/>
        <v>4</v>
      </c>
      <c r="Z7" s="12">
        <f t="shared" si="5"/>
        <v>6</v>
      </c>
      <c r="AA7" s="15">
        <f t="shared" si="6"/>
        <v>34</v>
      </c>
    </row>
    <row r="8" spans="1:27" x14ac:dyDescent="0.2">
      <c r="A8" s="12" t="s">
        <v>145</v>
      </c>
      <c r="B8" s="13" t="s">
        <v>146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5">
        <f t="shared" si="1"/>
        <v>0</v>
      </c>
      <c r="T8" s="15">
        <f t="shared" si="0"/>
        <v>0</v>
      </c>
      <c r="U8" s="15">
        <f t="shared" si="0"/>
        <v>0</v>
      </c>
      <c r="V8" s="15">
        <f t="shared" si="0"/>
        <v>0</v>
      </c>
      <c r="W8" s="12">
        <f t="shared" si="2"/>
        <v>0</v>
      </c>
      <c r="X8" s="12">
        <f t="shared" si="3"/>
        <v>0</v>
      </c>
      <c r="Y8" s="12">
        <f t="shared" si="4"/>
        <v>0</v>
      </c>
      <c r="Z8" s="12">
        <f t="shared" si="5"/>
        <v>0</v>
      </c>
      <c r="AA8" s="15">
        <f t="shared" si="6"/>
        <v>0</v>
      </c>
    </row>
    <row r="9" spans="1:27" x14ac:dyDescent="0.2">
      <c r="A9" s="12" t="s">
        <v>120</v>
      </c>
      <c r="B9" s="13" t="s">
        <v>147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>
        <v>1</v>
      </c>
      <c r="P9" s="12">
        <v>1</v>
      </c>
      <c r="Q9" s="12">
        <v>2</v>
      </c>
      <c r="R9" s="12">
        <v>2</v>
      </c>
      <c r="S9" s="15">
        <f t="shared" si="1"/>
        <v>1</v>
      </c>
      <c r="T9" s="15">
        <f t="shared" si="0"/>
        <v>1</v>
      </c>
      <c r="U9" s="15">
        <f t="shared" si="0"/>
        <v>2</v>
      </c>
      <c r="V9" s="15">
        <f t="shared" si="0"/>
        <v>2</v>
      </c>
      <c r="W9" s="12">
        <f t="shared" si="2"/>
        <v>8</v>
      </c>
      <c r="X9" s="12">
        <f t="shared" si="3"/>
        <v>6</v>
      </c>
      <c r="Y9" s="12">
        <f t="shared" si="4"/>
        <v>8</v>
      </c>
      <c r="Z9" s="12">
        <f t="shared" si="5"/>
        <v>4</v>
      </c>
      <c r="AA9" s="15">
        <f t="shared" si="6"/>
        <v>26</v>
      </c>
    </row>
    <row r="10" spans="1:27" x14ac:dyDescent="0.2">
      <c r="A10" s="12" t="s">
        <v>148</v>
      </c>
      <c r="B10" s="13" t="s">
        <v>149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>
        <f t="shared" si="1"/>
        <v>0</v>
      </c>
      <c r="T10" s="15">
        <f t="shared" si="0"/>
        <v>0</v>
      </c>
      <c r="U10" s="15">
        <f t="shared" si="0"/>
        <v>0</v>
      </c>
      <c r="V10" s="15">
        <f t="shared" si="0"/>
        <v>0</v>
      </c>
      <c r="W10" s="12">
        <f t="shared" si="2"/>
        <v>0</v>
      </c>
      <c r="X10" s="12">
        <f t="shared" si="3"/>
        <v>0</v>
      </c>
      <c r="Y10" s="12">
        <f t="shared" si="4"/>
        <v>0</v>
      </c>
      <c r="Z10" s="12">
        <f t="shared" si="5"/>
        <v>0</v>
      </c>
      <c r="AA10" s="15">
        <f t="shared" si="6"/>
        <v>0</v>
      </c>
    </row>
    <row r="11" spans="1:27" x14ac:dyDescent="0.2">
      <c r="A11" s="12" t="s">
        <v>121</v>
      </c>
      <c r="B11" s="13" t="s">
        <v>82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5">
        <f t="shared" si="1"/>
        <v>0</v>
      </c>
      <c r="T11" s="15">
        <f t="shared" si="0"/>
        <v>0</v>
      </c>
      <c r="U11" s="15">
        <f t="shared" si="0"/>
        <v>0</v>
      </c>
      <c r="V11" s="15">
        <f t="shared" si="0"/>
        <v>0</v>
      </c>
      <c r="W11" s="12">
        <f t="shared" si="2"/>
        <v>0</v>
      </c>
      <c r="X11" s="12">
        <f t="shared" si="3"/>
        <v>0</v>
      </c>
      <c r="Y11" s="12">
        <f t="shared" si="4"/>
        <v>0</v>
      </c>
      <c r="Z11" s="12">
        <f t="shared" si="5"/>
        <v>0</v>
      </c>
      <c r="AA11" s="15">
        <f t="shared" si="6"/>
        <v>0</v>
      </c>
    </row>
    <row r="12" spans="1:27" x14ac:dyDescent="0.2">
      <c r="A12" s="12" t="s">
        <v>122</v>
      </c>
      <c r="B12" s="13" t="s">
        <v>150</v>
      </c>
      <c r="C12" s="12"/>
      <c r="D12" s="12"/>
      <c r="E12" s="12"/>
      <c r="F12" s="12"/>
      <c r="G12" s="12"/>
      <c r="H12" s="12"/>
      <c r="I12" s="12">
        <v>1</v>
      </c>
      <c r="J12" s="12"/>
      <c r="K12" s="12"/>
      <c r="L12" s="12"/>
      <c r="M12" s="12"/>
      <c r="N12" s="12"/>
      <c r="O12" s="12">
        <v>1</v>
      </c>
      <c r="P12" s="12"/>
      <c r="Q12" s="12"/>
      <c r="R12" s="12"/>
      <c r="S12" s="15">
        <f t="shared" si="1"/>
        <v>1</v>
      </c>
      <c r="T12" s="15">
        <f t="shared" si="0"/>
        <v>0</v>
      </c>
      <c r="U12" s="15">
        <f t="shared" si="0"/>
        <v>1</v>
      </c>
      <c r="V12" s="15">
        <f t="shared" si="0"/>
        <v>0</v>
      </c>
      <c r="W12" s="12">
        <f t="shared" si="2"/>
        <v>8</v>
      </c>
      <c r="X12" s="12">
        <f t="shared" si="3"/>
        <v>0</v>
      </c>
      <c r="Y12" s="12">
        <f t="shared" si="4"/>
        <v>4</v>
      </c>
      <c r="Z12" s="12">
        <f t="shared" si="5"/>
        <v>0</v>
      </c>
      <c r="AA12" s="15">
        <f t="shared" si="6"/>
        <v>12</v>
      </c>
    </row>
    <row r="13" spans="1:27" x14ac:dyDescent="0.2">
      <c r="A13" s="12" t="s">
        <v>123</v>
      </c>
      <c r="B13" s="13" t="s">
        <v>176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5">
        <f t="shared" si="1"/>
        <v>0</v>
      </c>
      <c r="T13" s="15">
        <f t="shared" si="0"/>
        <v>0</v>
      </c>
      <c r="U13" s="15">
        <f t="shared" si="0"/>
        <v>0</v>
      </c>
      <c r="V13" s="15">
        <f t="shared" si="0"/>
        <v>0</v>
      </c>
      <c r="W13" s="12">
        <f t="shared" si="2"/>
        <v>0</v>
      </c>
      <c r="X13" s="12">
        <f t="shared" si="3"/>
        <v>0</v>
      </c>
      <c r="Y13" s="12">
        <f t="shared" si="4"/>
        <v>0</v>
      </c>
      <c r="Z13" s="12">
        <f t="shared" si="5"/>
        <v>0</v>
      </c>
      <c r="AA13" s="15">
        <f t="shared" si="6"/>
        <v>0</v>
      </c>
    </row>
    <row r="14" spans="1:27" x14ac:dyDescent="0.2">
      <c r="A14" s="12" t="s">
        <v>151</v>
      </c>
      <c r="B14" s="13" t="s">
        <v>177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>
        <f t="shared" si="1"/>
        <v>0</v>
      </c>
      <c r="T14" s="15">
        <f t="shared" si="0"/>
        <v>0</v>
      </c>
      <c r="U14" s="15">
        <f t="shared" si="0"/>
        <v>0</v>
      </c>
      <c r="V14" s="15">
        <f t="shared" si="0"/>
        <v>0</v>
      </c>
      <c r="W14" s="12">
        <f t="shared" si="2"/>
        <v>0</v>
      </c>
      <c r="X14" s="12">
        <f t="shared" si="3"/>
        <v>0</v>
      </c>
      <c r="Y14" s="12">
        <f t="shared" si="4"/>
        <v>0</v>
      </c>
      <c r="Z14" s="12">
        <f t="shared" si="5"/>
        <v>0</v>
      </c>
      <c r="AA14" s="15">
        <f t="shared" si="6"/>
        <v>0</v>
      </c>
    </row>
    <row r="15" spans="1:27" x14ac:dyDescent="0.2">
      <c r="A15" s="12" t="s">
        <v>124</v>
      </c>
      <c r="B15" s="13" t="s">
        <v>178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v>2</v>
      </c>
      <c r="P15" s="12"/>
      <c r="Q15" s="12"/>
      <c r="R15" s="12"/>
      <c r="S15" s="15">
        <f t="shared" si="1"/>
        <v>2</v>
      </c>
      <c r="T15" s="15">
        <f t="shared" si="0"/>
        <v>0</v>
      </c>
      <c r="U15" s="15">
        <f t="shared" si="0"/>
        <v>0</v>
      </c>
      <c r="V15" s="15">
        <f t="shared" si="0"/>
        <v>0</v>
      </c>
      <c r="W15" s="12">
        <f t="shared" si="2"/>
        <v>16</v>
      </c>
      <c r="X15" s="12">
        <f t="shared" si="3"/>
        <v>0</v>
      </c>
      <c r="Y15" s="12">
        <f t="shared" si="4"/>
        <v>0</v>
      </c>
      <c r="Z15" s="12">
        <f t="shared" si="5"/>
        <v>0</v>
      </c>
      <c r="AA15" s="15">
        <f t="shared" si="6"/>
        <v>16</v>
      </c>
    </row>
    <row r="16" spans="1:27" x14ac:dyDescent="0.2">
      <c r="A16" s="12" t="s">
        <v>152</v>
      </c>
      <c r="B16" s="13" t="s">
        <v>179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5">
        <f t="shared" si="1"/>
        <v>0</v>
      </c>
      <c r="T16" s="15">
        <f t="shared" si="0"/>
        <v>0</v>
      </c>
      <c r="U16" s="15">
        <f t="shared" si="0"/>
        <v>0</v>
      </c>
      <c r="V16" s="15">
        <f t="shared" si="0"/>
        <v>0</v>
      </c>
      <c r="W16" s="12">
        <f t="shared" si="2"/>
        <v>0</v>
      </c>
      <c r="X16" s="12">
        <f t="shared" si="3"/>
        <v>0</v>
      </c>
      <c r="Y16" s="12">
        <f t="shared" si="4"/>
        <v>0</v>
      </c>
      <c r="Z16" s="12">
        <f t="shared" si="5"/>
        <v>0</v>
      </c>
      <c r="AA16" s="15">
        <f t="shared" si="6"/>
        <v>0</v>
      </c>
    </row>
    <row r="17" spans="1:27" x14ac:dyDescent="0.2">
      <c r="A17" s="12" t="s">
        <v>153</v>
      </c>
      <c r="B17" s="13" t="s">
        <v>180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5">
        <f t="shared" si="1"/>
        <v>0</v>
      </c>
      <c r="T17" s="15">
        <f t="shared" si="0"/>
        <v>0</v>
      </c>
      <c r="U17" s="15">
        <f t="shared" si="0"/>
        <v>0</v>
      </c>
      <c r="V17" s="15">
        <f t="shared" si="0"/>
        <v>0</v>
      </c>
      <c r="W17" s="12">
        <f t="shared" si="2"/>
        <v>0</v>
      </c>
      <c r="X17" s="12">
        <f t="shared" si="3"/>
        <v>0</v>
      </c>
      <c r="Y17" s="12">
        <f t="shared" si="4"/>
        <v>0</v>
      </c>
      <c r="Z17" s="12">
        <f t="shared" si="5"/>
        <v>0</v>
      </c>
      <c r="AA17" s="15">
        <f t="shared" si="6"/>
        <v>0</v>
      </c>
    </row>
    <row r="18" spans="1:27" x14ac:dyDescent="0.2">
      <c r="A18" s="12" t="s">
        <v>125</v>
      </c>
      <c r="B18" s="13" t="s">
        <v>66</v>
      </c>
      <c r="C18" s="12"/>
      <c r="D18" s="12"/>
      <c r="E18" s="12"/>
      <c r="F18" s="12"/>
      <c r="G18" s="12"/>
      <c r="H18" s="12"/>
      <c r="I18" s="12">
        <v>2</v>
      </c>
      <c r="J18" s="12"/>
      <c r="K18" s="12"/>
      <c r="L18" s="12"/>
      <c r="M18" s="12"/>
      <c r="N18" s="12"/>
      <c r="O18" s="12"/>
      <c r="P18" s="12"/>
      <c r="Q18" s="12"/>
      <c r="R18" s="12"/>
      <c r="S18" s="15">
        <f t="shared" si="1"/>
        <v>0</v>
      </c>
      <c r="T18" s="15">
        <f t="shared" si="0"/>
        <v>0</v>
      </c>
      <c r="U18" s="15">
        <f t="shared" si="0"/>
        <v>2</v>
      </c>
      <c r="V18" s="15">
        <f t="shared" si="0"/>
        <v>0</v>
      </c>
      <c r="W18" s="12">
        <f t="shared" si="2"/>
        <v>0</v>
      </c>
      <c r="X18" s="12">
        <f t="shared" si="3"/>
        <v>0</v>
      </c>
      <c r="Y18" s="12">
        <f t="shared" si="4"/>
        <v>8</v>
      </c>
      <c r="Z18" s="12">
        <f t="shared" si="5"/>
        <v>0</v>
      </c>
      <c r="AA18" s="15">
        <f t="shared" si="6"/>
        <v>8</v>
      </c>
    </row>
    <row r="19" spans="1:27" x14ac:dyDescent="0.2">
      <c r="A19" s="12" t="s">
        <v>154</v>
      </c>
      <c r="B19" s="13" t="s">
        <v>155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>
        <f t="shared" si="1"/>
        <v>0</v>
      </c>
      <c r="T19" s="15">
        <f t="shared" si="0"/>
        <v>0</v>
      </c>
      <c r="U19" s="15">
        <f t="shared" si="0"/>
        <v>0</v>
      </c>
      <c r="V19" s="15">
        <f t="shared" si="0"/>
        <v>0</v>
      </c>
      <c r="W19" s="12">
        <f t="shared" si="2"/>
        <v>0</v>
      </c>
      <c r="X19" s="12">
        <f t="shared" si="3"/>
        <v>0</v>
      </c>
      <c r="Y19" s="12">
        <f t="shared" si="4"/>
        <v>0</v>
      </c>
      <c r="Z19" s="12">
        <f t="shared" si="5"/>
        <v>0</v>
      </c>
      <c r="AA19" s="15">
        <f t="shared" si="6"/>
        <v>0</v>
      </c>
    </row>
    <row r="20" spans="1:27" x14ac:dyDescent="0.2">
      <c r="A20" s="12" t="s">
        <v>156</v>
      </c>
      <c r="B20" s="13" t="s">
        <v>157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5">
        <f t="shared" si="1"/>
        <v>0</v>
      </c>
      <c r="T20" s="15">
        <f t="shared" si="1"/>
        <v>0</v>
      </c>
      <c r="U20" s="15">
        <f t="shared" si="1"/>
        <v>0</v>
      </c>
      <c r="V20" s="15">
        <f t="shared" si="1"/>
        <v>0</v>
      </c>
      <c r="W20" s="12">
        <f t="shared" si="2"/>
        <v>0</v>
      </c>
      <c r="X20" s="12">
        <f t="shared" si="3"/>
        <v>0</v>
      </c>
      <c r="Y20" s="12">
        <f t="shared" si="4"/>
        <v>0</v>
      </c>
      <c r="Z20" s="12">
        <f t="shared" si="5"/>
        <v>0</v>
      </c>
      <c r="AA20" s="15">
        <f t="shared" si="6"/>
        <v>0</v>
      </c>
    </row>
    <row r="21" spans="1:27" x14ac:dyDescent="0.2">
      <c r="A21" s="12" t="s">
        <v>126</v>
      </c>
      <c r="B21" s="13" t="s">
        <v>158</v>
      </c>
      <c r="C21" s="12"/>
      <c r="D21" s="12"/>
      <c r="E21" s="12"/>
      <c r="F21" s="12">
        <v>1</v>
      </c>
      <c r="G21" s="12"/>
      <c r="H21" s="12"/>
      <c r="I21" s="12">
        <v>1</v>
      </c>
      <c r="J21" s="12"/>
      <c r="K21" s="12"/>
      <c r="L21" s="12"/>
      <c r="M21" s="12"/>
      <c r="N21" s="12"/>
      <c r="O21" s="12"/>
      <c r="P21" s="12"/>
      <c r="Q21" s="12"/>
      <c r="R21" s="12"/>
      <c r="S21" s="15">
        <f t="shared" si="1"/>
        <v>0</v>
      </c>
      <c r="T21" s="15">
        <f t="shared" si="1"/>
        <v>0</v>
      </c>
      <c r="U21" s="15">
        <f t="shared" si="1"/>
        <v>1</v>
      </c>
      <c r="V21" s="15">
        <f t="shared" si="1"/>
        <v>1</v>
      </c>
      <c r="W21" s="12">
        <f t="shared" si="2"/>
        <v>0</v>
      </c>
      <c r="X21" s="12">
        <f t="shared" si="3"/>
        <v>0</v>
      </c>
      <c r="Y21" s="12">
        <f t="shared" si="4"/>
        <v>4</v>
      </c>
      <c r="Z21" s="12">
        <f t="shared" si="5"/>
        <v>2</v>
      </c>
      <c r="AA21" s="15">
        <f t="shared" si="6"/>
        <v>6</v>
      </c>
    </row>
    <row r="22" spans="1:27" x14ac:dyDescent="0.2">
      <c r="A22" s="12" t="s">
        <v>127</v>
      </c>
      <c r="B22" s="13" t="s">
        <v>181</v>
      </c>
      <c r="C22" s="12">
        <v>3</v>
      </c>
      <c r="D22" s="12">
        <v>1</v>
      </c>
      <c r="E22" s="12">
        <v>2</v>
      </c>
      <c r="F22" s="12">
        <v>3</v>
      </c>
      <c r="G22" s="12">
        <v>6</v>
      </c>
      <c r="H22" s="12">
        <v>4</v>
      </c>
      <c r="I22" s="12">
        <v>2</v>
      </c>
      <c r="J22" s="12"/>
      <c r="K22" s="12"/>
      <c r="L22" s="12"/>
      <c r="M22" s="12"/>
      <c r="N22" s="12"/>
      <c r="O22" s="12"/>
      <c r="P22" s="12"/>
      <c r="Q22" s="12"/>
      <c r="R22" s="12"/>
      <c r="S22" s="15">
        <f t="shared" si="1"/>
        <v>9</v>
      </c>
      <c r="T22" s="15">
        <f t="shared" si="1"/>
        <v>5</v>
      </c>
      <c r="U22" s="15">
        <f t="shared" si="1"/>
        <v>4</v>
      </c>
      <c r="V22" s="15">
        <f t="shared" si="1"/>
        <v>3</v>
      </c>
      <c r="W22" s="12">
        <f t="shared" si="2"/>
        <v>72</v>
      </c>
      <c r="X22" s="12">
        <f t="shared" si="3"/>
        <v>30</v>
      </c>
      <c r="Y22" s="12">
        <f t="shared" si="4"/>
        <v>16</v>
      </c>
      <c r="Z22" s="12">
        <f t="shared" si="5"/>
        <v>6</v>
      </c>
      <c r="AA22" s="15">
        <f t="shared" si="6"/>
        <v>124</v>
      </c>
    </row>
    <row r="23" spans="1:27" x14ac:dyDescent="0.2">
      <c r="A23" s="12" t="s">
        <v>159</v>
      </c>
      <c r="B23" s="13" t="s">
        <v>160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5">
        <f t="shared" si="1"/>
        <v>0</v>
      </c>
      <c r="T23" s="15">
        <f t="shared" si="1"/>
        <v>0</v>
      </c>
      <c r="U23" s="15">
        <f t="shared" si="1"/>
        <v>0</v>
      </c>
      <c r="V23" s="15">
        <f t="shared" si="1"/>
        <v>0</v>
      </c>
      <c r="W23" s="12">
        <f t="shared" si="2"/>
        <v>0</v>
      </c>
      <c r="X23" s="12">
        <f t="shared" si="3"/>
        <v>0</v>
      </c>
      <c r="Y23" s="12">
        <f t="shared" si="4"/>
        <v>0</v>
      </c>
      <c r="Z23" s="12">
        <f t="shared" si="5"/>
        <v>0</v>
      </c>
      <c r="AA23" s="15">
        <f t="shared" si="6"/>
        <v>0</v>
      </c>
    </row>
    <row r="24" spans="1:27" x14ac:dyDescent="0.2">
      <c r="A24" s="12" t="s">
        <v>161</v>
      </c>
      <c r="B24" s="13" t="s">
        <v>182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>
        <f t="shared" si="1"/>
        <v>0</v>
      </c>
      <c r="T24" s="15">
        <f t="shared" si="1"/>
        <v>0</v>
      </c>
      <c r="U24" s="15">
        <f t="shared" si="1"/>
        <v>0</v>
      </c>
      <c r="V24" s="15">
        <f t="shared" si="1"/>
        <v>0</v>
      </c>
      <c r="W24" s="12">
        <f t="shared" si="2"/>
        <v>0</v>
      </c>
      <c r="X24" s="12">
        <f t="shared" si="3"/>
        <v>0</v>
      </c>
      <c r="Y24" s="12">
        <f t="shared" si="4"/>
        <v>0</v>
      </c>
      <c r="Z24" s="12">
        <f t="shared" si="5"/>
        <v>0</v>
      </c>
      <c r="AA24" s="15">
        <f t="shared" si="6"/>
        <v>0</v>
      </c>
    </row>
    <row r="25" spans="1:27" x14ac:dyDescent="0.2">
      <c r="A25" s="12" t="s">
        <v>128</v>
      </c>
      <c r="B25" s="13" t="s">
        <v>183</v>
      </c>
      <c r="C25" s="12">
        <v>2</v>
      </c>
      <c r="D25" s="12">
        <v>1</v>
      </c>
      <c r="E25" s="12">
        <v>4</v>
      </c>
      <c r="F25" s="12"/>
      <c r="G25" s="12">
        <v>1</v>
      </c>
      <c r="H25" s="12"/>
      <c r="I25" s="12"/>
      <c r="J25" s="12">
        <v>2</v>
      </c>
      <c r="K25" s="12">
        <v>1</v>
      </c>
      <c r="L25" s="12">
        <v>1</v>
      </c>
      <c r="M25" s="12"/>
      <c r="N25" s="12">
        <v>1</v>
      </c>
      <c r="O25" s="12"/>
      <c r="P25" s="12">
        <v>1</v>
      </c>
      <c r="Q25" s="12">
        <v>1</v>
      </c>
      <c r="R25" s="12">
        <v>1</v>
      </c>
      <c r="S25" s="15">
        <f t="shared" si="1"/>
        <v>4</v>
      </c>
      <c r="T25" s="15">
        <f t="shared" si="1"/>
        <v>3</v>
      </c>
      <c r="U25" s="15">
        <f t="shared" si="1"/>
        <v>5</v>
      </c>
      <c r="V25" s="15">
        <f t="shared" si="1"/>
        <v>4</v>
      </c>
      <c r="W25" s="12">
        <f t="shared" si="2"/>
        <v>32</v>
      </c>
      <c r="X25" s="12">
        <f t="shared" si="3"/>
        <v>18</v>
      </c>
      <c r="Y25" s="12">
        <f t="shared" si="4"/>
        <v>20</v>
      </c>
      <c r="Z25" s="12">
        <f t="shared" si="5"/>
        <v>8</v>
      </c>
      <c r="AA25" s="15">
        <f t="shared" si="6"/>
        <v>78</v>
      </c>
    </row>
    <row r="26" spans="1:27" x14ac:dyDescent="0.2">
      <c r="A26" s="12" t="s">
        <v>162</v>
      </c>
      <c r="B26" s="13" t="s">
        <v>184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>
        <f t="shared" si="1"/>
        <v>0</v>
      </c>
      <c r="T26" s="15">
        <f t="shared" si="1"/>
        <v>0</v>
      </c>
      <c r="U26" s="15">
        <f t="shared" si="1"/>
        <v>0</v>
      </c>
      <c r="V26" s="15">
        <f t="shared" si="1"/>
        <v>0</v>
      </c>
      <c r="W26" s="12">
        <f t="shared" si="2"/>
        <v>0</v>
      </c>
      <c r="X26" s="12">
        <f t="shared" si="3"/>
        <v>0</v>
      </c>
      <c r="Y26" s="12">
        <f t="shared" si="4"/>
        <v>0</v>
      </c>
      <c r="Z26" s="12">
        <f t="shared" si="5"/>
        <v>0</v>
      </c>
      <c r="AA26" s="15">
        <f t="shared" si="6"/>
        <v>0</v>
      </c>
    </row>
    <row r="27" spans="1:27" x14ac:dyDescent="0.2">
      <c r="A27" s="12" t="s">
        <v>129</v>
      </c>
      <c r="B27" s="13" t="s">
        <v>185</v>
      </c>
      <c r="C27" s="12">
        <v>2</v>
      </c>
      <c r="D27" s="12">
        <v>1</v>
      </c>
      <c r="E27" s="12"/>
      <c r="F27" s="12"/>
      <c r="G27" s="12">
        <v>2</v>
      </c>
      <c r="H27" s="12"/>
      <c r="I27" s="12"/>
      <c r="J27" s="12">
        <v>1</v>
      </c>
      <c r="K27" s="12"/>
      <c r="L27" s="12"/>
      <c r="M27" s="12"/>
      <c r="N27" s="12"/>
      <c r="O27" s="12"/>
      <c r="P27" s="12"/>
      <c r="Q27" s="12"/>
      <c r="R27" s="12"/>
      <c r="S27" s="15">
        <f t="shared" si="1"/>
        <v>4</v>
      </c>
      <c r="T27" s="15">
        <f t="shared" si="1"/>
        <v>1</v>
      </c>
      <c r="U27" s="15">
        <f t="shared" si="1"/>
        <v>0</v>
      </c>
      <c r="V27" s="15">
        <f t="shared" si="1"/>
        <v>1</v>
      </c>
      <c r="W27" s="12">
        <f t="shared" si="2"/>
        <v>32</v>
      </c>
      <c r="X27" s="12">
        <f t="shared" si="3"/>
        <v>6</v>
      </c>
      <c r="Y27" s="12">
        <f t="shared" si="4"/>
        <v>0</v>
      </c>
      <c r="Z27" s="12">
        <f t="shared" si="5"/>
        <v>2</v>
      </c>
      <c r="AA27" s="15">
        <f t="shared" si="6"/>
        <v>40</v>
      </c>
    </row>
    <row r="28" spans="1:27" x14ac:dyDescent="0.2">
      <c r="A28" s="12" t="s">
        <v>163</v>
      </c>
      <c r="B28" s="13" t="s">
        <v>186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5">
        <f t="shared" si="1"/>
        <v>0</v>
      </c>
      <c r="T28" s="15">
        <f t="shared" si="1"/>
        <v>0</v>
      </c>
      <c r="U28" s="15">
        <f t="shared" si="1"/>
        <v>0</v>
      </c>
      <c r="V28" s="15">
        <f t="shared" si="1"/>
        <v>0</v>
      </c>
      <c r="W28" s="12">
        <f t="shared" si="2"/>
        <v>0</v>
      </c>
      <c r="X28" s="12">
        <f t="shared" si="3"/>
        <v>0</v>
      </c>
      <c r="Y28" s="12">
        <f t="shared" si="4"/>
        <v>0</v>
      </c>
      <c r="Z28" s="12">
        <f t="shared" si="5"/>
        <v>0</v>
      </c>
      <c r="AA28" s="15">
        <f t="shared" si="6"/>
        <v>0</v>
      </c>
    </row>
    <row r="29" spans="1:27" x14ac:dyDescent="0.2">
      <c r="A29" s="12" t="s">
        <v>164</v>
      </c>
      <c r="B29" s="13" t="s">
        <v>14</v>
      </c>
      <c r="C29" s="12"/>
      <c r="D29" s="12">
        <v>1</v>
      </c>
      <c r="E29" s="12">
        <v>1</v>
      </c>
      <c r="F29" s="12">
        <v>1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>
        <f t="shared" si="1"/>
        <v>0</v>
      </c>
      <c r="T29" s="15">
        <f t="shared" si="1"/>
        <v>1</v>
      </c>
      <c r="U29" s="15">
        <f t="shared" si="1"/>
        <v>1</v>
      </c>
      <c r="V29" s="15">
        <f t="shared" si="1"/>
        <v>1</v>
      </c>
      <c r="W29" s="12">
        <f t="shared" si="2"/>
        <v>0</v>
      </c>
      <c r="X29" s="12">
        <f t="shared" si="3"/>
        <v>6</v>
      </c>
      <c r="Y29" s="12">
        <f t="shared" si="4"/>
        <v>4</v>
      </c>
      <c r="Z29" s="12">
        <f t="shared" si="5"/>
        <v>2</v>
      </c>
      <c r="AA29" s="15">
        <f t="shared" si="6"/>
        <v>12</v>
      </c>
    </row>
    <row r="30" spans="1:27" x14ac:dyDescent="0.2">
      <c r="A30" s="12" t="s">
        <v>130</v>
      </c>
      <c r="B30" s="13" t="s">
        <v>187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5">
        <f t="shared" si="1"/>
        <v>0</v>
      </c>
      <c r="T30" s="15">
        <f t="shared" si="1"/>
        <v>0</v>
      </c>
      <c r="U30" s="15">
        <f t="shared" si="1"/>
        <v>0</v>
      </c>
      <c r="V30" s="15">
        <f t="shared" si="1"/>
        <v>0</v>
      </c>
      <c r="W30" s="12">
        <f t="shared" si="2"/>
        <v>0</v>
      </c>
      <c r="X30" s="12">
        <f t="shared" si="3"/>
        <v>0</v>
      </c>
      <c r="Y30" s="12">
        <f t="shared" si="4"/>
        <v>0</v>
      </c>
      <c r="Z30" s="12">
        <f t="shared" si="5"/>
        <v>0</v>
      </c>
      <c r="AA30" s="15">
        <f t="shared" si="6"/>
        <v>0</v>
      </c>
    </row>
    <row r="31" spans="1:27" x14ac:dyDescent="0.2">
      <c r="A31" s="12" t="s">
        <v>165</v>
      </c>
      <c r="B31" s="13" t="s">
        <v>166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5">
        <f t="shared" si="1"/>
        <v>0</v>
      </c>
      <c r="T31" s="15">
        <f t="shared" si="1"/>
        <v>0</v>
      </c>
      <c r="U31" s="15">
        <f t="shared" si="1"/>
        <v>0</v>
      </c>
      <c r="V31" s="15">
        <f t="shared" si="1"/>
        <v>0</v>
      </c>
      <c r="W31" s="12">
        <f t="shared" si="2"/>
        <v>0</v>
      </c>
      <c r="X31" s="12">
        <f t="shared" si="3"/>
        <v>0</v>
      </c>
      <c r="Y31" s="12">
        <f t="shared" si="4"/>
        <v>0</v>
      </c>
      <c r="Z31" s="12">
        <f t="shared" si="5"/>
        <v>0</v>
      </c>
      <c r="AA31" s="15">
        <f t="shared" si="6"/>
        <v>0</v>
      </c>
    </row>
    <row r="32" spans="1:27" x14ac:dyDescent="0.2">
      <c r="A32" s="12" t="s">
        <v>131</v>
      </c>
      <c r="B32" s="13" t="s">
        <v>167</v>
      </c>
      <c r="C32" s="12"/>
      <c r="D32" s="12"/>
      <c r="E32" s="12"/>
      <c r="F32" s="12"/>
      <c r="G32" s="12"/>
      <c r="H32" s="12"/>
      <c r="I32" s="12">
        <v>2</v>
      </c>
      <c r="J32" s="12">
        <v>1</v>
      </c>
      <c r="K32" s="12">
        <v>1</v>
      </c>
      <c r="L32" s="12"/>
      <c r="M32" s="12"/>
      <c r="N32" s="12"/>
      <c r="O32" s="12">
        <v>1</v>
      </c>
      <c r="P32" s="12">
        <v>2</v>
      </c>
      <c r="Q32" s="12">
        <v>2</v>
      </c>
      <c r="R32" s="12">
        <v>1</v>
      </c>
      <c r="S32" s="15">
        <f t="shared" si="1"/>
        <v>2</v>
      </c>
      <c r="T32" s="15">
        <f t="shared" si="1"/>
        <v>2</v>
      </c>
      <c r="U32" s="15">
        <f t="shared" si="1"/>
        <v>4</v>
      </c>
      <c r="V32" s="15">
        <f t="shared" si="1"/>
        <v>2</v>
      </c>
      <c r="W32" s="12">
        <f t="shared" si="2"/>
        <v>16</v>
      </c>
      <c r="X32" s="12">
        <f t="shared" si="3"/>
        <v>12</v>
      </c>
      <c r="Y32" s="12">
        <f t="shared" si="4"/>
        <v>16</v>
      </c>
      <c r="Z32" s="12">
        <f t="shared" si="5"/>
        <v>4</v>
      </c>
      <c r="AA32" s="15">
        <f t="shared" si="6"/>
        <v>48</v>
      </c>
    </row>
    <row r="33" spans="1:27" x14ac:dyDescent="0.2">
      <c r="A33" s="12" t="s">
        <v>169</v>
      </c>
      <c r="B33" s="13" t="s">
        <v>168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>
        <v>1</v>
      </c>
      <c r="Q33" s="12"/>
      <c r="R33" s="12">
        <v>1</v>
      </c>
      <c r="S33" s="15">
        <f t="shared" si="1"/>
        <v>0</v>
      </c>
      <c r="T33" s="15">
        <f t="shared" si="1"/>
        <v>1</v>
      </c>
      <c r="U33" s="15">
        <f t="shared" si="1"/>
        <v>0</v>
      </c>
      <c r="V33" s="15">
        <f t="shared" si="1"/>
        <v>1</v>
      </c>
      <c r="W33" s="12">
        <f t="shared" si="2"/>
        <v>0</v>
      </c>
      <c r="X33" s="12">
        <f t="shared" si="3"/>
        <v>6</v>
      </c>
      <c r="Y33" s="12">
        <f t="shared" si="4"/>
        <v>0</v>
      </c>
      <c r="Z33" s="12">
        <f t="shared" si="5"/>
        <v>2</v>
      </c>
      <c r="AA33" s="15">
        <f t="shared" si="6"/>
        <v>8</v>
      </c>
    </row>
    <row r="34" spans="1:27" x14ac:dyDescent="0.2">
      <c r="A34" s="12" t="s">
        <v>170</v>
      </c>
      <c r="B34" s="13" t="s">
        <v>188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>
        <f t="shared" si="1"/>
        <v>0</v>
      </c>
      <c r="T34" s="15">
        <f t="shared" si="1"/>
        <v>0</v>
      </c>
      <c r="U34" s="15">
        <f t="shared" si="1"/>
        <v>0</v>
      </c>
      <c r="V34" s="15">
        <f t="shared" si="1"/>
        <v>0</v>
      </c>
      <c r="W34" s="12">
        <f t="shared" si="2"/>
        <v>0</v>
      </c>
      <c r="X34" s="12">
        <f t="shared" si="3"/>
        <v>0</v>
      </c>
      <c r="Y34" s="12">
        <f t="shared" si="4"/>
        <v>0</v>
      </c>
      <c r="Z34" s="12">
        <f t="shared" si="5"/>
        <v>0</v>
      </c>
      <c r="AA34" s="15">
        <f t="shared" si="6"/>
        <v>0</v>
      </c>
    </row>
    <row r="35" spans="1:27" x14ac:dyDescent="0.2">
      <c r="A35" s="12" t="s">
        <v>132</v>
      </c>
      <c r="B35" s="13" t="s">
        <v>86</v>
      </c>
      <c r="C35" s="12"/>
      <c r="D35" s="12"/>
      <c r="E35" s="12"/>
      <c r="F35" s="12">
        <v>1</v>
      </c>
      <c r="G35" s="12"/>
      <c r="H35" s="12">
        <v>4</v>
      </c>
      <c r="I35" s="12"/>
      <c r="J35" s="12">
        <v>1</v>
      </c>
      <c r="K35" s="12"/>
      <c r="L35" s="12"/>
      <c r="M35" s="12"/>
      <c r="N35" s="12"/>
      <c r="O35" s="12">
        <v>2</v>
      </c>
      <c r="P35" s="12"/>
      <c r="Q35" s="12">
        <v>3</v>
      </c>
      <c r="R35" s="12">
        <v>1</v>
      </c>
      <c r="S35" s="15">
        <f t="shared" si="1"/>
        <v>2</v>
      </c>
      <c r="T35" s="15">
        <f t="shared" si="1"/>
        <v>4</v>
      </c>
      <c r="U35" s="15">
        <f t="shared" si="1"/>
        <v>3</v>
      </c>
      <c r="V35" s="15">
        <f t="shared" si="1"/>
        <v>3</v>
      </c>
      <c r="W35" s="12">
        <f t="shared" si="2"/>
        <v>16</v>
      </c>
      <c r="X35" s="12">
        <f t="shared" si="3"/>
        <v>24</v>
      </c>
      <c r="Y35" s="12">
        <f t="shared" si="4"/>
        <v>12</v>
      </c>
      <c r="Z35" s="12">
        <f t="shared" si="5"/>
        <v>6</v>
      </c>
      <c r="AA35" s="15">
        <f t="shared" si="6"/>
        <v>58</v>
      </c>
    </row>
    <row r="36" spans="1:27" x14ac:dyDescent="0.2">
      <c r="A36" s="12" t="s">
        <v>171</v>
      </c>
      <c r="B36" s="13" t="s">
        <v>172</v>
      </c>
      <c r="C36" s="12"/>
      <c r="D36" s="12"/>
      <c r="E36" s="12"/>
      <c r="F36" s="12">
        <v>1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5">
        <f t="shared" si="1"/>
        <v>0</v>
      </c>
      <c r="T36" s="15">
        <f t="shared" si="1"/>
        <v>0</v>
      </c>
      <c r="U36" s="15">
        <f t="shared" si="1"/>
        <v>0</v>
      </c>
      <c r="V36" s="15">
        <f t="shared" si="1"/>
        <v>1</v>
      </c>
      <c r="W36" s="12">
        <f t="shared" si="2"/>
        <v>0</v>
      </c>
      <c r="X36" s="12">
        <f t="shared" si="3"/>
        <v>0</v>
      </c>
      <c r="Y36" s="12">
        <f t="shared" si="4"/>
        <v>0</v>
      </c>
      <c r="Z36" s="12">
        <f t="shared" si="5"/>
        <v>2</v>
      </c>
      <c r="AA36" s="15">
        <f t="shared" si="6"/>
        <v>2</v>
      </c>
    </row>
    <row r="37" spans="1:27" x14ac:dyDescent="0.2">
      <c r="A37" s="12" t="s">
        <v>173</v>
      </c>
      <c r="B37" s="13" t="s">
        <v>174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>
        <f t="shared" si="1"/>
        <v>0</v>
      </c>
      <c r="T37" s="15">
        <f t="shared" si="1"/>
        <v>0</v>
      </c>
      <c r="U37" s="15">
        <f t="shared" si="1"/>
        <v>0</v>
      </c>
      <c r="V37" s="15">
        <f t="shared" si="1"/>
        <v>0</v>
      </c>
      <c r="W37" s="12">
        <f t="shared" si="2"/>
        <v>0</v>
      </c>
      <c r="X37" s="12">
        <f t="shared" si="3"/>
        <v>0</v>
      </c>
      <c r="Y37" s="12">
        <f t="shared" si="4"/>
        <v>0</v>
      </c>
      <c r="Z37" s="12">
        <f t="shared" si="5"/>
        <v>0</v>
      </c>
      <c r="AA37" s="15">
        <f t="shared" si="6"/>
        <v>0</v>
      </c>
    </row>
    <row r="38" spans="1:27" x14ac:dyDescent="0.2">
      <c r="A38" s="12" t="s">
        <v>133</v>
      </c>
      <c r="B38" s="13" t="s">
        <v>175</v>
      </c>
      <c r="C38" s="12"/>
      <c r="D38" s="12"/>
      <c r="E38" s="12">
        <v>1</v>
      </c>
      <c r="F38" s="12"/>
      <c r="G38" s="12">
        <v>1</v>
      </c>
      <c r="H38" s="12">
        <v>2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5">
        <f t="shared" si="1"/>
        <v>1</v>
      </c>
      <c r="T38" s="15">
        <f t="shared" si="1"/>
        <v>2</v>
      </c>
      <c r="U38" s="15">
        <f t="shared" si="1"/>
        <v>1</v>
      </c>
      <c r="V38" s="15">
        <f t="shared" si="1"/>
        <v>0</v>
      </c>
      <c r="W38" s="12">
        <f t="shared" si="2"/>
        <v>8</v>
      </c>
      <c r="X38" s="12">
        <f t="shared" si="3"/>
        <v>12</v>
      </c>
      <c r="Y38" s="12">
        <f t="shared" si="4"/>
        <v>4</v>
      </c>
      <c r="Z38" s="12">
        <f t="shared" si="5"/>
        <v>0</v>
      </c>
      <c r="AA38" s="15">
        <f t="shared" si="6"/>
        <v>24</v>
      </c>
    </row>
    <row r="39" spans="1:27" x14ac:dyDescent="0.2">
      <c r="A39" s="13"/>
      <c r="B39" s="12"/>
      <c r="C39" s="12">
        <f>SUM(C4:C38)</f>
        <v>9</v>
      </c>
      <c r="D39" s="12">
        <f t="shared" ref="D39:R39" si="7">SUM(D4:D38)</f>
        <v>9</v>
      </c>
      <c r="E39" s="12">
        <f t="shared" si="7"/>
        <v>9</v>
      </c>
      <c r="F39" s="12">
        <f t="shared" si="7"/>
        <v>8</v>
      </c>
      <c r="G39" s="12">
        <f t="shared" si="7"/>
        <v>10</v>
      </c>
      <c r="H39" s="12">
        <f t="shared" si="7"/>
        <v>10</v>
      </c>
      <c r="I39" s="12">
        <f t="shared" si="7"/>
        <v>10</v>
      </c>
      <c r="J39" s="12">
        <f t="shared" si="7"/>
        <v>9</v>
      </c>
      <c r="K39" s="12">
        <f t="shared" si="7"/>
        <v>2</v>
      </c>
      <c r="L39" s="12">
        <f t="shared" si="7"/>
        <v>2</v>
      </c>
      <c r="M39" s="12">
        <f t="shared" si="7"/>
        <v>2</v>
      </c>
      <c r="N39" s="12">
        <f t="shared" si="7"/>
        <v>2</v>
      </c>
      <c r="O39" s="12">
        <f t="shared" si="7"/>
        <v>9</v>
      </c>
      <c r="P39" s="12">
        <f t="shared" si="7"/>
        <v>9</v>
      </c>
      <c r="Q39" s="12">
        <f t="shared" si="7"/>
        <v>9</v>
      </c>
      <c r="R39" s="12">
        <f t="shared" si="7"/>
        <v>9</v>
      </c>
      <c r="S39" s="15">
        <f t="shared" ref="S39" si="8">SUM(S4:S38)</f>
        <v>30</v>
      </c>
      <c r="T39" s="15">
        <f t="shared" ref="T39" si="9">SUM(T4:T38)</f>
        <v>30</v>
      </c>
      <c r="U39" s="15">
        <f t="shared" ref="U39" si="10">SUM(U4:U38)</f>
        <v>30</v>
      </c>
      <c r="V39" s="15">
        <f t="shared" ref="V39" si="11">SUM(V4:V38)</f>
        <v>28</v>
      </c>
      <c r="W39" s="15">
        <f t="shared" ref="W39" si="12">SUM(W4:W38)</f>
        <v>240</v>
      </c>
      <c r="X39" s="15">
        <f t="shared" ref="X39" si="13">SUM(X4:X38)</f>
        <v>180</v>
      </c>
      <c r="Y39" s="15">
        <f t="shared" ref="Y39" si="14">SUM(Y4:Y38)</f>
        <v>120</v>
      </c>
      <c r="Z39" s="15">
        <f t="shared" ref="Z39:AA39" si="15">SUM(Z4:Z38)</f>
        <v>56</v>
      </c>
      <c r="AA39" s="15">
        <f t="shared" si="15"/>
        <v>596</v>
      </c>
    </row>
  </sheetData>
  <mergeCells count="9">
    <mergeCell ref="A1:A2"/>
    <mergeCell ref="B1:B2"/>
    <mergeCell ref="S1:V1"/>
    <mergeCell ref="W1:Z1"/>
    <mergeCell ref="AA1:AA2"/>
    <mergeCell ref="C1:F1"/>
    <mergeCell ref="G1:J1"/>
    <mergeCell ref="K1:N1"/>
    <mergeCell ref="O1:R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P12" sqref="P12"/>
    </sheetView>
  </sheetViews>
  <sheetFormatPr defaultRowHeight="12.75" x14ac:dyDescent="0.2"/>
  <cols>
    <col min="1" max="1" width="7.85546875" style="11" customWidth="1"/>
    <col min="2" max="2" width="36.85546875" style="14" customWidth="1"/>
    <col min="3" max="3" width="10.42578125" style="14" bestFit="1" customWidth="1"/>
    <col min="4" max="4" width="9.5703125" style="18" bestFit="1" customWidth="1"/>
    <col min="5" max="5" width="11.7109375" style="11" bestFit="1" customWidth="1"/>
    <col min="6" max="6" width="7.7109375" style="18" bestFit="1" customWidth="1"/>
    <col min="7" max="7" width="22.42578125" style="18" customWidth="1"/>
    <col min="8" max="8" width="18" style="18" customWidth="1"/>
    <col min="9" max="16384" width="9.140625" style="11"/>
  </cols>
  <sheetData>
    <row r="1" spans="1:8" ht="15" customHeight="1" x14ac:dyDescent="0.2">
      <c r="A1" s="29" t="s">
        <v>0</v>
      </c>
      <c r="B1" s="29" t="s">
        <v>1</v>
      </c>
      <c r="C1" s="30" t="s">
        <v>346</v>
      </c>
      <c r="D1" s="31"/>
      <c r="E1" s="31"/>
      <c r="F1" s="32"/>
      <c r="G1" s="28" t="s">
        <v>343</v>
      </c>
      <c r="H1" s="25" t="s">
        <v>344</v>
      </c>
    </row>
    <row r="2" spans="1:8" ht="17.25" customHeight="1" x14ac:dyDescent="0.2">
      <c r="A2" s="29"/>
      <c r="B2" s="29"/>
      <c r="C2" s="33" t="s">
        <v>347</v>
      </c>
      <c r="D2" s="33" t="s">
        <v>342</v>
      </c>
      <c r="E2" s="33" t="s">
        <v>341</v>
      </c>
      <c r="F2" s="25" t="s">
        <v>135</v>
      </c>
      <c r="G2" s="28"/>
      <c r="H2" s="26"/>
    </row>
    <row r="3" spans="1:8" ht="15" customHeight="1" x14ac:dyDescent="0.2">
      <c r="A3" s="29"/>
      <c r="B3" s="29"/>
      <c r="C3" s="34"/>
      <c r="D3" s="34"/>
      <c r="E3" s="34"/>
      <c r="F3" s="27"/>
      <c r="G3" s="28"/>
      <c r="H3" s="27"/>
    </row>
    <row r="4" spans="1:8" x14ac:dyDescent="0.2">
      <c r="A4" s="3" t="s">
        <v>117</v>
      </c>
      <c r="B4" s="2" t="s">
        <v>141</v>
      </c>
      <c r="C4" s="3">
        <v>12</v>
      </c>
      <c r="D4" s="3">
        <v>51</v>
      </c>
      <c r="E4" s="3">
        <v>80</v>
      </c>
      <c r="F4" s="4">
        <f>SUM(C4:E4)</f>
        <v>143</v>
      </c>
      <c r="G4" s="7">
        <f>F4*232.4</f>
        <v>33233.200000000004</v>
      </c>
      <c r="H4" s="7">
        <f>F4*190.1</f>
        <v>27184.3</v>
      </c>
    </row>
    <row r="5" spans="1:8" x14ac:dyDescent="0.2">
      <c r="A5" s="3" t="s">
        <v>118</v>
      </c>
      <c r="B5" s="2" t="s">
        <v>142</v>
      </c>
      <c r="C5" s="3">
        <v>5</v>
      </c>
      <c r="D5" s="3">
        <v>0</v>
      </c>
      <c r="E5" s="3">
        <v>0</v>
      </c>
      <c r="F5" s="4">
        <f t="shared" ref="F5:F38" si="0">SUM(C5:E5)</f>
        <v>5</v>
      </c>
      <c r="G5" s="7">
        <f t="shared" ref="G5:G38" si="1">F5*232.4</f>
        <v>1162</v>
      </c>
      <c r="H5" s="7">
        <f t="shared" ref="H5:H38" si="2">F5*190.1</f>
        <v>950.5</v>
      </c>
    </row>
    <row r="6" spans="1:8" x14ac:dyDescent="0.2">
      <c r="A6" s="3" t="s">
        <v>119</v>
      </c>
      <c r="B6" s="2" t="s">
        <v>143</v>
      </c>
      <c r="C6" s="3">
        <v>10</v>
      </c>
      <c r="D6" s="3">
        <v>28</v>
      </c>
      <c r="E6" s="3">
        <v>20</v>
      </c>
      <c r="F6" s="4">
        <f t="shared" si="0"/>
        <v>58</v>
      </c>
      <c r="G6" s="7">
        <f t="shared" si="1"/>
        <v>13479.2</v>
      </c>
      <c r="H6" s="7">
        <f t="shared" si="2"/>
        <v>11025.8</v>
      </c>
    </row>
    <row r="7" spans="1:8" x14ac:dyDescent="0.2">
      <c r="A7" s="3" t="s">
        <v>144</v>
      </c>
      <c r="B7" s="2" t="s">
        <v>25</v>
      </c>
      <c r="C7" s="3">
        <v>0</v>
      </c>
      <c r="D7" s="3">
        <v>23</v>
      </c>
      <c r="E7" s="3">
        <v>34</v>
      </c>
      <c r="F7" s="4">
        <f t="shared" si="0"/>
        <v>57</v>
      </c>
      <c r="G7" s="7">
        <f t="shared" si="1"/>
        <v>13246.800000000001</v>
      </c>
      <c r="H7" s="7">
        <f t="shared" si="2"/>
        <v>10835.699999999999</v>
      </c>
    </row>
    <row r="8" spans="1:8" x14ac:dyDescent="0.2">
      <c r="A8" s="3" t="s">
        <v>145</v>
      </c>
      <c r="B8" s="2" t="s">
        <v>146</v>
      </c>
      <c r="C8" s="3">
        <v>0</v>
      </c>
      <c r="D8" s="3">
        <v>0</v>
      </c>
      <c r="E8" s="3">
        <v>0</v>
      </c>
      <c r="F8" s="4">
        <f t="shared" si="0"/>
        <v>0</v>
      </c>
      <c r="G8" s="7">
        <f t="shared" si="1"/>
        <v>0</v>
      </c>
      <c r="H8" s="7">
        <f t="shared" si="2"/>
        <v>0</v>
      </c>
    </row>
    <row r="9" spans="1:8" x14ac:dyDescent="0.2">
      <c r="A9" s="3" t="s">
        <v>120</v>
      </c>
      <c r="B9" s="2" t="s">
        <v>147</v>
      </c>
      <c r="C9" s="3">
        <v>0</v>
      </c>
      <c r="D9" s="3">
        <v>40</v>
      </c>
      <c r="E9" s="3">
        <v>26</v>
      </c>
      <c r="F9" s="4">
        <f t="shared" si="0"/>
        <v>66</v>
      </c>
      <c r="G9" s="7">
        <f t="shared" si="1"/>
        <v>15338.4</v>
      </c>
      <c r="H9" s="7">
        <f t="shared" si="2"/>
        <v>12546.6</v>
      </c>
    </row>
    <row r="10" spans="1:8" x14ac:dyDescent="0.2">
      <c r="A10" s="3" t="s">
        <v>148</v>
      </c>
      <c r="B10" s="2" t="s">
        <v>149</v>
      </c>
      <c r="C10" s="3">
        <v>0</v>
      </c>
      <c r="D10" s="3">
        <v>8</v>
      </c>
      <c r="E10" s="3">
        <v>0</v>
      </c>
      <c r="F10" s="4">
        <f t="shared" si="0"/>
        <v>8</v>
      </c>
      <c r="G10" s="7">
        <f t="shared" si="1"/>
        <v>1859.2</v>
      </c>
      <c r="H10" s="7">
        <f t="shared" si="2"/>
        <v>1520.8</v>
      </c>
    </row>
    <row r="11" spans="1:8" x14ac:dyDescent="0.2">
      <c r="A11" s="3" t="s">
        <v>121</v>
      </c>
      <c r="B11" s="2" t="s">
        <v>82</v>
      </c>
      <c r="C11" s="3">
        <v>10</v>
      </c>
      <c r="D11" s="3">
        <v>30</v>
      </c>
      <c r="E11" s="3">
        <v>0</v>
      </c>
      <c r="F11" s="4">
        <f t="shared" si="0"/>
        <v>40</v>
      </c>
      <c r="G11" s="7">
        <f t="shared" si="1"/>
        <v>9296</v>
      </c>
      <c r="H11" s="7">
        <f t="shared" si="2"/>
        <v>7604</v>
      </c>
    </row>
    <row r="12" spans="1:8" x14ac:dyDescent="0.2">
      <c r="A12" s="3" t="s">
        <v>122</v>
      </c>
      <c r="B12" s="2" t="s">
        <v>150</v>
      </c>
      <c r="C12" s="3">
        <v>15</v>
      </c>
      <c r="D12" s="3">
        <v>15</v>
      </c>
      <c r="E12" s="3">
        <v>12</v>
      </c>
      <c r="F12" s="4">
        <f t="shared" si="0"/>
        <v>42</v>
      </c>
      <c r="G12" s="7">
        <f t="shared" si="1"/>
        <v>9760.8000000000011</v>
      </c>
      <c r="H12" s="7">
        <f t="shared" si="2"/>
        <v>7984.2</v>
      </c>
    </row>
    <row r="13" spans="1:8" x14ac:dyDescent="0.2">
      <c r="A13" s="3" t="s">
        <v>123</v>
      </c>
      <c r="B13" s="2" t="s">
        <v>176</v>
      </c>
      <c r="C13" s="3">
        <v>0</v>
      </c>
      <c r="D13" s="3">
        <v>0</v>
      </c>
      <c r="E13" s="3">
        <v>0</v>
      </c>
      <c r="F13" s="4">
        <f t="shared" si="0"/>
        <v>0</v>
      </c>
      <c r="G13" s="7">
        <f t="shared" si="1"/>
        <v>0</v>
      </c>
      <c r="H13" s="7">
        <f t="shared" si="2"/>
        <v>0</v>
      </c>
    </row>
    <row r="14" spans="1:8" x14ac:dyDescent="0.2">
      <c r="A14" s="3" t="s">
        <v>151</v>
      </c>
      <c r="B14" s="2" t="s">
        <v>177</v>
      </c>
      <c r="C14" s="3">
        <v>0</v>
      </c>
      <c r="D14" s="3">
        <v>10</v>
      </c>
      <c r="E14" s="3">
        <v>0</v>
      </c>
      <c r="F14" s="4">
        <f t="shared" si="0"/>
        <v>10</v>
      </c>
      <c r="G14" s="7">
        <f t="shared" si="1"/>
        <v>2324</v>
      </c>
      <c r="H14" s="7">
        <f t="shared" si="2"/>
        <v>1901</v>
      </c>
    </row>
    <row r="15" spans="1:8" x14ac:dyDescent="0.2">
      <c r="A15" s="3" t="s">
        <v>124</v>
      </c>
      <c r="B15" s="2" t="s">
        <v>178</v>
      </c>
      <c r="C15" s="3">
        <v>0</v>
      </c>
      <c r="D15" s="3">
        <v>26</v>
      </c>
      <c r="E15" s="3">
        <v>16</v>
      </c>
      <c r="F15" s="4">
        <f t="shared" si="0"/>
        <v>42</v>
      </c>
      <c r="G15" s="7">
        <f t="shared" si="1"/>
        <v>9760.8000000000011</v>
      </c>
      <c r="H15" s="7">
        <f t="shared" si="2"/>
        <v>7984.2</v>
      </c>
    </row>
    <row r="16" spans="1:8" x14ac:dyDescent="0.2">
      <c r="A16" s="3" t="s">
        <v>152</v>
      </c>
      <c r="B16" s="2" t="s">
        <v>179</v>
      </c>
      <c r="C16" s="3">
        <v>0</v>
      </c>
      <c r="D16" s="3">
        <v>0</v>
      </c>
      <c r="E16" s="3">
        <v>0</v>
      </c>
      <c r="F16" s="4">
        <f t="shared" si="0"/>
        <v>0</v>
      </c>
      <c r="G16" s="7">
        <f t="shared" si="1"/>
        <v>0</v>
      </c>
      <c r="H16" s="7">
        <f t="shared" si="2"/>
        <v>0</v>
      </c>
    </row>
    <row r="17" spans="1:8" x14ac:dyDescent="0.2">
      <c r="A17" s="3" t="s">
        <v>153</v>
      </c>
      <c r="B17" s="2" t="s">
        <v>180</v>
      </c>
      <c r="C17" s="3">
        <v>0</v>
      </c>
      <c r="D17" s="3">
        <v>0</v>
      </c>
      <c r="E17" s="3">
        <v>0</v>
      </c>
      <c r="F17" s="4">
        <f t="shared" si="0"/>
        <v>0</v>
      </c>
      <c r="G17" s="7">
        <f t="shared" si="1"/>
        <v>0</v>
      </c>
      <c r="H17" s="7">
        <f t="shared" si="2"/>
        <v>0</v>
      </c>
    </row>
    <row r="18" spans="1:8" x14ac:dyDescent="0.2">
      <c r="A18" s="3" t="s">
        <v>125</v>
      </c>
      <c r="B18" s="2" t="s">
        <v>66</v>
      </c>
      <c r="C18" s="3">
        <v>15</v>
      </c>
      <c r="D18" s="3">
        <v>0</v>
      </c>
      <c r="E18" s="3">
        <v>8</v>
      </c>
      <c r="F18" s="4">
        <f t="shared" si="0"/>
        <v>23</v>
      </c>
      <c r="G18" s="7">
        <f t="shared" si="1"/>
        <v>5345.2</v>
      </c>
      <c r="H18" s="7">
        <f t="shared" si="2"/>
        <v>4372.3</v>
      </c>
    </row>
    <row r="19" spans="1:8" x14ac:dyDescent="0.2">
      <c r="A19" s="3" t="s">
        <v>154</v>
      </c>
      <c r="B19" s="2" t="s">
        <v>155</v>
      </c>
      <c r="C19" s="3">
        <v>0</v>
      </c>
      <c r="D19" s="3">
        <v>0</v>
      </c>
      <c r="E19" s="3">
        <v>0</v>
      </c>
      <c r="F19" s="4">
        <f t="shared" si="0"/>
        <v>0</v>
      </c>
      <c r="G19" s="7">
        <f t="shared" si="1"/>
        <v>0</v>
      </c>
      <c r="H19" s="7">
        <f t="shared" si="2"/>
        <v>0</v>
      </c>
    </row>
    <row r="20" spans="1:8" x14ac:dyDescent="0.2">
      <c r="A20" s="3" t="s">
        <v>156</v>
      </c>
      <c r="B20" s="2" t="s">
        <v>157</v>
      </c>
      <c r="C20" s="3">
        <v>0</v>
      </c>
      <c r="D20" s="3">
        <v>0</v>
      </c>
      <c r="E20" s="3">
        <v>0</v>
      </c>
      <c r="F20" s="4">
        <f t="shared" si="0"/>
        <v>0</v>
      </c>
      <c r="G20" s="7">
        <f t="shared" si="1"/>
        <v>0</v>
      </c>
      <c r="H20" s="7">
        <f t="shared" si="2"/>
        <v>0</v>
      </c>
    </row>
    <row r="21" spans="1:8" x14ac:dyDescent="0.2">
      <c r="A21" s="3" t="s">
        <v>126</v>
      </c>
      <c r="B21" s="2" t="s">
        <v>158</v>
      </c>
      <c r="C21" s="3">
        <v>5</v>
      </c>
      <c r="D21" s="3">
        <v>9</v>
      </c>
      <c r="E21" s="3">
        <v>6</v>
      </c>
      <c r="F21" s="4">
        <f t="shared" si="0"/>
        <v>20</v>
      </c>
      <c r="G21" s="7">
        <f t="shared" si="1"/>
        <v>4648</v>
      </c>
      <c r="H21" s="7">
        <f t="shared" si="2"/>
        <v>3802</v>
      </c>
    </row>
    <row r="22" spans="1:8" x14ac:dyDescent="0.2">
      <c r="A22" s="3" t="s">
        <v>127</v>
      </c>
      <c r="B22" s="2" t="s">
        <v>181</v>
      </c>
      <c r="C22" s="3">
        <v>48</v>
      </c>
      <c r="D22" s="3">
        <v>96</v>
      </c>
      <c r="E22" s="3">
        <v>124</v>
      </c>
      <c r="F22" s="4">
        <f t="shared" si="0"/>
        <v>268</v>
      </c>
      <c r="G22" s="7">
        <f t="shared" si="1"/>
        <v>62283.200000000004</v>
      </c>
      <c r="H22" s="7">
        <f t="shared" si="2"/>
        <v>50946.799999999996</v>
      </c>
    </row>
    <row r="23" spans="1:8" x14ac:dyDescent="0.2">
      <c r="A23" s="3" t="s">
        <v>159</v>
      </c>
      <c r="B23" s="2" t="s">
        <v>160</v>
      </c>
      <c r="C23" s="3">
        <v>0</v>
      </c>
      <c r="D23" s="3">
        <v>0</v>
      </c>
      <c r="E23" s="3">
        <v>0</v>
      </c>
      <c r="F23" s="4">
        <f t="shared" si="0"/>
        <v>0</v>
      </c>
      <c r="G23" s="7">
        <f t="shared" si="1"/>
        <v>0</v>
      </c>
      <c r="H23" s="7">
        <f t="shared" si="2"/>
        <v>0</v>
      </c>
    </row>
    <row r="24" spans="1:8" x14ac:dyDescent="0.2">
      <c r="A24" s="3" t="s">
        <v>161</v>
      </c>
      <c r="B24" s="2" t="s">
        <v>182</v>
      </c>
      <c r="C24" s="3">
        <v>0</v>
      </c>
      <c r="D24" s="3">
        <v>0</v>
      </c>
      <c r="E24" s="3">
        <v>0</v>
      </c>
      <c r="F24" s="4">
        <f t="shared" si="0"/>
        <v>0</v>
      </c>
      <c r="G24" s="7">
        <f t="shared" si="1"/>
        <v>0</v>
      </c>
      <c r="H24" s="7">
        <f t="shared" si="2"/>
        <v>0</v>
      </c>
    </row>
    <row r="25" spans="1:8" x14ac:dyDescent="0.2">
      <c r="A25" s="3" t="s">
        <v>128</v>
      </c>
      <c r="B25" s="2" t="s">
        <v>183</v>
      </c>
      <c r="C25" s="3">
        <v>25</v>
      </c>
      <c r="D25" s="3">
        <v>39</v>
      </c>
      <c r="E25" s="3">
        <v>78</v>
      </c>
      <c r="F25" s="4">
        <f t="shared" si="0"/>
        <v>142</v>
      </c>
      <c r="G25" s="7">
        <f t="shared" si="1"/>
        <v>33000.800000000003</v>
      </c>
      <c r="H25" s="7">
        <f t="shared" si="2"/>
        <v>26994.2</v>
      </c>
    </row>
    <row r="26" spans="1:8" x14ac:dyDescent="0.2">
      <c r="A26" s="3" t="s">
        <v>162</v>
      </c>
      <c r="B26" s="2" t="s">
        <v>184</v>
      </c>
      <c r="C26" s="3">
        <v>5</v>
      </c>
      <c r="D26" s="3">
        <v>0</v>
      </c>
      <c r="E26" s="3">
        <v>0</v>
      </c>
      <c r="F26" s="4">
        <f t="shared" si="0"/>
        <v>5</v>
      </c>
      <c r="G26" s="7">
        <f t="shared" si="1"/>
        <v>1162</v>
      </c>
      <c r="H26" s="7">
        <f t="shared" si="2"/>
        <v>950.5</v>
      </c>
    </row>
    <row r="27" spans="1:8" x14ac:dyDescent="0.2">
      <c r="A27" s="3" t="s">
        <v>129</v>
      </c>
      <c r="B27" s="2" t="s">
        <v>185</v>
      </c>
      <c r="C27" s="3">
        <v>21</v>
      </c>
      <c r="D27" s="3">
        <v>30</v>
      </c>
      <c r="E27" s="3">
        <v>40</v>
      </c>
      <c r="F27" s="4">
        <f t="shared" si="0"/>
        <v>91</v>
      </c>
      <c r="G27" s="7">
        <f t="shared" si="1"/>
        <v>21148.400000000001</v>
      </c>
      <c r="H27" s="7">
        <f t="shared" si="2"/>
        <v>17299.099999999999</v>
      </c>
    </row>
    <row r="28" spans="1:8" x14ac:dyDescent="0.2">
      <c r="A28" s="3" t="s">
        <v>163</v>
      </c>
      <c r="B28" s="2" t="s">
        <v>186</v>
      </c>
      <c r="C28" s="3">
        <v>0</v>
      </c>
      <c r="D28" s="3">
        <v>0</v>
      </c>
      <c r="E28" s="3">
        <v>0</v>
      </c>
      <c r="F28" s="4">
        <f t="shared" si="0"/>
        <v>0</v>
      </c>
      <c r="G28" s="7">
        <f t="shared" si="1"/>
        <v>0</v>
      </c>
      <c r="H28" s="7">
        <f t="shared" si="2"/>
        <v>0</v>
      </c>
    </row>
    <row r="29" spans="1:8" x14ac:dyDescent="0.2">
      <c r="A29" s="3" t="s">
        <v>164</v>
      </c>
      <c r="B29" s="2" t="s">
        <v>14</v>
      </c>
      <c r="C29" s="3">
        <v>0</v>
      </c>
      <c r="D29" s="3">
        <v>13</v>
      </c>
      <c r="E29" s="3">
        <v>12</v>
      </c>
      <c r="F29" s="4">
        <f t="shared" si="0"/>
        <v>25</v>
      </c>
      <c r="G29" s="7">
        <f t="shared" si="1"/>
        <v>5810</v>
      </c>
      <c r="H29" s="7">
        <f t="shared" si="2"/>
        <v>4752.5</v>
      </c>
    </row>
    <row r="30" spans="1:8" x14ac:dyDescent="0.2">
      <c r="A30" s="3" t="s">
        <v>130</v>
      </c>
      <c r="B30" s="2" t="s">
        <v>187</v>
      </c>
      <c r="C30" s="3">
        <v>0</v>
      </c>
      <c r="D30" s="3">
        <v>0</v>
      </c>
      <c r="E30" s="3">
        <v>0</v>
      </c>
      <c r="F30" s="4">
        <f t="shared" si="0"/>
        <v>0</v>
      </c>
      <c r="G30" s="7">
        <f t="shared" si="1"/>
        <v>0</v>
      </c>
      <c r="H30" s="7">
        <f t="shared" si="2"/>
        <v>0</v>
      </c>
    </row>
    <row r="31" spans="1:8" x14ac:dyDescent="0.2">
      <c r="A31" s="3" t="s">
        <v>165</v>
      </c>
      <c r="B31" s="2" t="s">
        <v>166</v>
      </c>
      <c r="C31" s="3">
        <v>5</v>
      </c>
      <c r="D31" s="3">
        <v>8</v>
      </c>
      <c r="E31" s="3">
        <v>0</v>
      </c>
      <c r="F31" s="4">
        <f t="shared" si="0"/>
        <v>13</v>
      </c>
      <c r="G31" s="7">
        <f t="shared" si="1"/>
        <v>3021.2000000000003</v>
      </c>
      <c r="H31" s="7">
        <f t="shared" si="2"/>
        <v>2471.2999999999997</v>
      </c>
    </row>
    <row r="32" spans="1:8" x14ac:dyDescent="0.2">
      <c r="A32" s="3" t="s">
        <v>131</v>
      </c>
      <c r="B32" s="2" t="s">
        <v>167</v>
      </c>
      <c r="C32" s="3">
        <v>7</v>
      </c>
      <c r="D32" s="3">
        <v>48</v>
      </c>
      <c r="E32" s="3">
        <v>48</v>
      </c>
      <c r="F32" s="4">
        <f t="shared" si="0"/>
        <v>103</v>
      </c>
      <c r="G32" s="7">
        <f t="shared" si="1"/>
        <v>23937.200000000001</v>
      </c>
      <c r="H32" s="7">
        <f t="shared" si="2"/>
        <v>19580.3</v>
      </c>
    </row>
    <row r="33" spans="1:8" x14ac:dyDescent="0.2">
      <c r="A33" s="3" t="s">
        <v>169</v>
      </c>
      <c r="B33" s="2" t="s">
        <v>168</v>
      </c>
      <c r="C33" s="3">
        <v>0</v>
      </c>
      <c r="D33" s="3">
        <v>6</v>
      </c>
      <c r="E33" s="3">
        <v>8</v>
      </c>
      <c r="F33" s="4">
        <f t="shared" si="0"/>
        <v>14</v>
      </c>
      <c r="G33" s="7">
        <f t="shared" si="1"/>
        <v>3253.6</v>
      </c>
      <c r="H33" s="7">
        <f t="shared" si="2"/>
        <v>2661.4</v>
      </c>
    </row>
    <row r="34" spans="1:8" x14ac:dyDescent="0.2">
      <c r="A34" s="3" t="s">
        <v>170</v>
      </c>
      <c r="B34" s="2" t="s">
        <v>188</v>
      </c>
      <c r="C34" s="3">
        <v>0</v>
      </c>
      <c r="D34" s="3">
        <v>0</v>
      </c>
      <c r="E34" s="3">
        <v>0</v>
      </c>
      <c r="F34" s="4">
        <f t="shared" si="0"/>
        <v>0</v>
      </c>
      <c r="G34" s="7">
        <f t="shared" si="1"/>
        <v>0</v>
      </c>
      <c r="H34" s="7">
        <f t="shared" si="2"/>
        <v>0</v>
      </c>
    </row>
    <row r="35" spans="1:8" x14ac:dyDescent="0.2">
      <c r="A35" s="3" t="s">
        <v>132</v>
      </c>
      <c r="B35" s="2" t="s">
        <v>86</v>
      </c>
      <c r="C35" s="3">
        <v>23</v>
      </c>
      <c r="D35" s="3">
        <v>83</v>
      </c>
      <c r="E35" s="3">
        <v>58</v>
      </c>
      <c r="F35" s="4">
        <f t="shared" si="0"/>
        <v>164</v>
      </c>
      <c r="G35" s="7">
        <f t="shared" si="1"/>
        <v>38113.599999999999</v>
      </c>
      <c r="H35" s="7">
        <f t="shared" si="2"/>
        <v>31176.399999999998</v>
      </c>
    </row>
    <row r="36" spans="1:8" x14ac:dyDescent="0.2">
      <c r="A36" s="3" t="s">
        <v>171</v>
      </c>
      <c r="B36" s="2" t="s">
        <v>172</v>
      </c>
      <c r="C36" s="3">
        <v>14</v>
      </c>
      <c r="D36" s="3">
        <v>0</v>
      </c>
      <c r="E36" s="3">
        <v>2</v>
      </c>
      <c r="F36" s="4">
        <f t="shared" si="0"/>
        <v>16</v>
      </c>
      <c r="G36" s="7">
        <f t="shared" si="1"/>
        <v>3718.4</v>
      </c>
      <c r="H36" s="7">
        <f t="shared" si="2"/>
        <v>3041.6</v>
      </c>
    </row>
    <row r="37" spans="1:8" x14ac:dyDescent="0.2">
      <c r="A37" s="3" t="s">
        <v>173</v>
      </c>
      <c r="B37" s="2" t="s">
        <v>174</v>
      </c>
      <c r="C37" s="3">
        <v>0</v>
      </c>
      <c r="D37" s="3">
        <v>0</v>
      </c>
      <c r="E37" s="3">
        <v>0</v>
      </c>
      <c r="F37" s="4">
        <f t="shared" si="0"/>
        <v>0</v>
      </c>
      <c r="G37" s="7">
        <f t="shared" si="1"/>
        <v>0</v>
      </c>
      <c r="H37" s="7">
        <f t="shared" si="2"/>
        <v>0</v>
      </c>
    </row>
    <row r="38" spans="1:8" x14ac:dyDescent="0.2">
      <c r="A38" s="3" t="s">
        <v>133</v>
      </c>
      <c r="B38" s="2" t="s">
        <v>175</v>
      </c>
      <c r="C38" s="3">
        <v>17</v>
      </c>
      <c r="D38" s="3">
        <v>24</v>
      </c>
      <c r="E38" s="3">
        <v>24</v>
      </c>
      <c r="F38" s="4">
        <f t="shared" si="0"/>
        <v>65</v>
      </c>
      <c r="G38" s="7">
        <f t="shared" si="1"/>
        <v>15106</v>
      </c>
      <c r="H38" s="7">
        <f t="shared" si="2"/>
        <v>12356.5</v>
      </c>
    </row>
    <row r="39" spans="1:8" x14ac:dyDescent="0.2">
      <c r="A39" s="5"/>
      <c r="B39" s="8"/>
      <c r="C39" s="4">
        <f t="shared" ref="C39:H39" si="3">SUM(C4:C38)</f>
        <v>237</v>
      </c>
      <c r="D39" s="4">
        <f t="shared" si="3"/>
        <v>587</v>
      </c>
      <c r="E39" s="4">
        <f t="shared" si="3"/>
        <v>596</v>
      </c>
      <c r="F39" s="4">
        <f t="shared" si="3"/>
        <v>1420</v>
      </c>
      <c r="G39" s="7">
        <f t="shared" si="3"/>
        <v>330008</v>
      </c>
      <c r="H39" s="7">
        <f t="shared" si="3"/>
        <v>269942</v>
      </c>
    </row>
  </sheetData>
  <mergeCells count="9">
    <mergeCell ref="H1:H3"/>
    <mergeCell ref="G1:G3"/>
    <mergeCell ref="A1:A3"/>
    <mergeCell ref="B1:B3"/>
    <mergeCell ref="C1:F1"/>
    <mergeCell ref="C2:C3"/>
    <mergeCell ref="D2:D3"/>
    <mergeCell ref="E2:E3"/>
    <mergeCell ref="F2:F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rozdělení na činnost 1) a 2)</vt:lpstr>
      <vt:lpstr>družstva + celkové body</vt:lpstr>
      <vt:lpstr>Pohár ČLS</vt:lpstr>
      <vt:lpstr>medaile MČR</vt:lpstr>
      <vt:lpstr>body celkem + odměna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Šípek</dc:creator>
  <cp:lastModifiedBy>Lukostřelba</cp:lastModifiedBy>
  <cp:lastPrinted>2017-10-30T15:40:20Z</cp:lastPrinted>
  <dcterms:created xsi:type="dcterms:W3CDTF">2017-10-15T15:34:15Z</dcterms:created>
  <dcterms:modified xsi:type="dcterms:W3CDTF">2017-10-30T15:55:17Z</dcterms:modified>
</cp:coreProperties>
</file>